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_RSV\1 Eigene Veranstaltungen\DM Rennen 2024\Ausschreibung\"/>
    </mc:Choice>
  </mc:AlternateContent>
  <xr:revisionPtr revIDLastSave="0" documentId="13_ncr:1_{8FDCB273-999E-457B-80FA-A126114E428D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allg. Daten" sheetId="2" r:id="rId1"/>
    <sheet name="Meldungen" sheetId="3" r:id="rId2"/>
    <sheet name="Helfer" sheetId="8" r:id="rId3"/>
    <sheet name="Zusammenfassung" sheetId="7" r:id="rId4"/>
    <sheet name="Intern" sheetId="6" r:id="rId5"/>
  </sheets>
  <definedNames>
    <definedName name="_xlnm.Print_Area" localSheetId="0">'allg. Daten'!$A$1:$D$27</definedName>
    <definedName name="_xlnm.Print_Area" localSheetId="2">Helfer!$A$1:$J$26</definedName>
    <definedName name="_xlnm.Print_Area" localSheetId="1">Meldungen!$A$1:$AA$56</definedName>
    <definedName name="_xlnm.Print_Titles" localSheetId="1">Meldungen!$4:$5</definedName>
  </definedNames>
  <calcPr calcId="191029" iterateDelta="1E-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F7" i="3"/>
  <c r="AB7" i="3"/>
  <c r="F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J56" i="3"/>
  <c r="AK56" i="3"/>
  <c r="AA56" i="3"/>
  <c r="AJ55" i="3"/>
  <c r="AK55" i="3"/>
  <c r="AA55" i="3"/>
  <c r="AJ54" i="3"/>
  <c r="AK54" i="3"/>
  <c r="AA54" i="3"/>
  <c r="AJ53" i="3"/>
  <c r="AK53" i="3"/>
  <c r="AA53" i="3"/>
  <c r="AJ52" i="3"/>
  <c r="AK52" i="3"/>
  <c r="AA52" i="3"/>
  <c r="AJ51" i="3"/>
  <c r="AK51" i="3"/>
  <c r="AA51" i="3"/>
  <c r="AJ50" i="3"/>
  <c r="AK50" i="3"/>
  <c r="AA50" i="3"/>
  <c r="AJ49" i="3"/>
  <c r="AK49" i="3"/>
  <c r="AA49" i="3"/>
  <c r="AJ48" i="3"/>
  <c r="AK48" i="3"/>
  <c r="AA48" i="3"/>
  <c r="AJ47" i="3"/>
  <c r="AK47" i="3"/>
  <c r="AA47" i="3"/>
  <c r="AJ46" i="3"/>
  <c r="AK46" i="3"/>
  <c r="AA46" i="3"/>
  <c r="AJ45" i="3"/>
  <c r="AK45" i="3"/>
  <c r="AA45" i="3"/>
  <c r="AJ44" i="3"/>
  <c r="AK44" i="3"/>
  <c r="AA44" i="3"/>
  <c r="AJ43" i="3"/>
  <c r="AK43" i="3"/>
  <c r="AA43" i="3"/>
  <c r="AJ42" i="3"/>
  <c r="AK42" i="3"/>
  <c r="AA42" i="3"/>
  <c r="AJ41" i="3"/>
  <c r="AK41" i="3"/>
  <c r="AA41" i="3"/>
  <c r="AJ40" i="3"/>
  <c r="AK40" i="3"/>
  <c r="AA40" i="3"/>
  <c r="AJ39" i="3"/>
  <c r="AK39" i="3"/>
  <c r="AA39" i="3"/>
  <c r="AJ38" i="3"/>
  <c r="AK38" i="3"/>
  <c r="AA38" i="3"/>
  <c r="AJ37" i="3"/>
  <c r="AK37" i="3"/>
  <c r="AA37" i="3"/>
  <c r="AJ36" i="3"/>
  <c r="AK36" i="3"/>
  <c r="AA36" i="3"/>
  <c r="AJ35" i="3"/>
  <c r="AK35" i="3"/>
  <c r="AA35" i="3"/>
  <c r="AJ34" i="3"/>
  <c r="AK34" i="3"/>
  <c r="AA34" i="3"/>
  <c r="AJ33" i="3"/>
  <c r="AK33" i="3"/>
  <c r="AA33" i="3"/>
  <c r="AJ32" i="3"/>
  <c r="AK32" i="3"/>
  <c r="AA32" i="3"/>
  <c r="AJ31" i="3"/>
  <c r="AK31" i="3"/>
  <c r="AA31" i="3"/>
  <c r="AJ30" i="3"/>
  <c r="AK30" i="3"/>
  <c r="AA30" i="3"/>
  <c r="AJ29" i="3"/>
  <c r="AK29" i="3"/>
  <c r="AA29" i="3"/>
  <c r="AJ28" i="3"/>
  <c r="AK28" i="3"/>
  <c r="AA28" i="3"/>
  <c r="AJ27" i="3"/>
  <c r="AK27" i="3"/>
  <c r="AA27" i="3"/>
  <c r="AJ26" i="3"/>
  <c r="AK26" i="3"/>
  <c r="AA26" i="3"/>
  <c r="AJ25" i="3"/>
  <c r="AK25" i="3"/>
  <c r="AA25" i="3"/>
  <c r="AJ24" i="3"/>
  <c r="AK24" i="3"/>
  <c r="AA24" i="3"/>
  <c r="AJ23" i="3"/>
  <c r="AK23" i="3"/>
  <c r="AA23" i="3"/>
  <c r="AJ22" i="3"/>
  <c r="AK22" i="3"/>
  <c r="AA22" i="3"/>
  <c r="AJ21" i="3"/>
  <c r="AK21" i="3"/>
  <c r="AA21" i="3"/>
  <c r="AJ20" i="3"/>
  <c r="AK20" i="3"/>
  <c r="AA20" i="3"/>
  <c r="AJ19" i="3"/>
  <c r="AK19" i="3"/>
  <c r="AA19" i="3"/>
  <c r="AJ18" i="3"/>
  <c r="AK18" i="3"/>
  <c r="AA18" i="3"/>
  <c r="AJ17" i="3"/>
  <c r="AK17" i="3"/>
  <c r="AA17" i="3"/>
  <c r="AJ16" i="3"/>
  <c r="AK16" i="3"/>
  <c r="AA16" i="3"/>
  <c r="AJ15" i="3"/>
  <c r="AK15" i="3"/>
  <c r="AA15" i="3"/>
  <c r="AJ14" i="3"/>
  <c r="AK14" i="3"/>
  <c r="AA14" i="3"/>
  <c r="AJ13" i="3"/>
  <c r="AK13" i="3"/>
  <c r="AA13" i="3"/>
  <c r="AJ12" i="3"/>
  <c r="AK12" i="3"/>
  <c r="AA12" i="3"/>
  <c r="AJ11" i="3"/>
  <c r="AK11" i="3"/>
  <c r="AA11" i="3"/>
  <c r="AJ10" i="3"/>
  <c r="AK10" i="3"/>
  <c r="AA10" i="3"/>
  <c r="AJ9" i="3"/>
  <c r="AK9" i="3"/>
  <c r="AA9" i="3"/>
  <c r="AJ8" i="3"/>
  <c r="AK8" i="3"/>
  <c r="AA8" i="3"/>
  <c r="AK7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D8" i="3"/>
  <c r="AD9" i="3"/>
  <c r="AD10" i="3"/>
  <c r="AC7" i="3"/>
  <c r="AD7" i="3"/>
  <c r="AC8" i="3"/>
  <c r="AC9" i="3"/>
  <c r="AC10" i="3"/>
  <c r="AE8" i="3"/>
  <c r="AE9" i="3"/>
  <c r="AE10" i="3"/>
  <c r="AC6" i="3"/>
  <c r="AD6" i="3"/>
  <c r="AE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AH8" i="3"/>
  <c r="AI8" i="3"/>
  <c r="AG8" i="3"/>
  <c r="V8" i="3"/>
  <c r="AH9" i="3"/>
  <c r="AI9" i="3"/>
  <c r="AG9" i="3"/>
  <c r="V9" i="3"/>
  <c r="AH10" i="3"/>
  <c r="AI10" i="3"/>
  <c r="AG10" i="3"/>
  <c r="V10" i="3"/>
  <c r="AH11" i="3"/>
  <c r="AI11" i="3"/>
  <c r="AG11" i="3"/>
  <c r="V11" i="3"/>
  <c r="AH12" i="3"/>
  <c r="AI12" i="3"/>
  <c r="AG12" i="3"/>
  <c r="V12" i="3"/>
  <c r="AH13" i="3"/>
  <c r="AI13" i="3"/>
  <c r="AG13" i="3"/>
  <c r="V13" i="3"/>
  <c r="AH14" i="3"/>
  <c r="AI14" i="3"/>
  <c r="AG14" i="3"/>
  <c r="V14" i="3"/>
  <c r="AH15" i="3"/>
  <c r="AI15" i="3"/>
  <c r="AG15" i="3"/>
  <c r="V15" i="3"/>
  <c r="AH16" i="3"/>
  <c r="AI16" i="3"/>
  <c r="AG16" i="3"/>
  <c r="V16" i="3"/>
  <c r="AH17" i="3"/>
  <c r="AI17" i="3"/>
  <c r="AG17" i="3"/>
  <c r="V17" i="3"/>
  <c r="AH18" i="3"/>
  <c r="AI18" i="3"/>
  <c r="AG18" i="3"/>
  <c r="V18" i="3"/>
  <c r="AH19" i="3"/>
  <c r="AI19" i="3"/>
  <c r="AG19" i="3"/>
  <c r="V19" i="3"/>
  <c r="AH20" i="3"/>
  <c r="AI20" i="3"/>
  <c r="AG20" i="3"/>
  <c r="V20" i="3"/>
  <c r="AH21" i="3"/>
  <c r="AI21" i="3"/>
  <c r="AG21" i="3"/>
  <c r="V21" i="3"/>
  <c r="AH22" i="3"/>
  <c r="AI22" i="3"/>
  <c r="AG22" i="3"/>
  <c r="V22" i="3"/>
  <c r="AH23" i="3"/>
  <c r="AI23" i="3"/>
  <c r="AG23" i="3"/>
  <c r="V23" i="3"/>
  <c r="AH24" i="3"/>
  <c r="AI24" i="3"/>
  <c r="AG24" i="3"/>
  <c r="V24" i="3"/>
  <c r="AH25" i="3"/>
  <c r="AI25" i="3"/>
  <c r="AG25" i="3"/>
  <c r="V25" i="3"/>
  <c r="AH26" i="3"/>
  <c r="AI26" i="3"/>
  <c r="AG26" i="3"/>
  <c r="V26" i="3"/>
  <c r="AH27" i="3"/>
  <c r="AI27" i="3"/>
  <c r="AG27" i="3"/>
  <c r="V27" i="3"/>
  <c r="AH28" i="3"/>
  <c r="AI28" i="3"/>
  <c r="AG28" i="3"/>
  <c r="V28" i="3"/>
  <c r="AH29" i="3"/>
  <c r="AI29" i="3"/>
  <c r="AG29" i="3"/>
  <c r="V29" i="3"/>
  <c r="AH30" i="3"/>
  <c r="AI30" i="3"/>
  <c r="AG30" i="3"/>
  <c r="V30" i="3"/>
  <c r="AH31" i="3"/>
  <c r="AI31" i="3"/>
  <c r="AG31" i="3"/>
  <c r="V31" i="3"/>
  <c r="AH32" i="3"/>
  <c r="AI32" i="3"/>
  <c r="AG32" i="3"/>
  <c r="V32" i="3"/>
  <c r="AH33" i="3"/>
  <c r="AI33" i="3"/>
  <c r="AG33" i="3"/>
  <c r="V33" i="3"/>
  <c r="AH34" i="3"/>
  <c r="AI34" i="3"/>
  <c r="AG34" i="3"/>
  <c r="V34" i="3"/>
  <c r="AH35" i="3"/>
  <c r="AI35" i="3"/>
  <c r="AG35" i="3"/>
  <c r="V35" i="3"/>
  <c r="AH36" i="3"/>
  <c r="AI36" i="3"/>
  <c r="AG36" i="3"/>
  <c r="V36" i="3"/>
  <c r="AH37" i="3"/>
  <c r="AI37" i="3"/>
  <c r="AG37" i="3"/>
  <c r="V37" i="3"/>
  <c r="AH38" i="3"/>
  <c r="AI38" i="3"/>
  <c r="AG38" i="3"/>
  <c r="V38" i="3"/>
  <c r="AH39" i="3"/>
  <c r="AI39" i="3"/>
  <c r="AG39" i="3"/>
  <c r="V39" i="3"/>
  <c r="AH40" i="3"/>
  <c r="AI40" i="3"/>
  <c r="AG40" i="3"/>
  <c r="V40" i="3"/>
  <c r="AH41" i="3"/>
  <c r="AI41" i="3"/>
  <c r="AG41" i="3"/>
  <c r="V41" i="3"/>
  <c r="AH42" i="3"/>
  <c r="AI42" i="3"/>
  <c r="AG42" i="3"/>
  <c r="V42" i="3"/>
  <c r="AH43" i="3"/>
  <c r="AI43" i="3"/>
  <c r="AG43" i="3"/>
  <c r="V43" i="3"/>
  <c r="AH44" i="3"/>
  <c r="AI44" i="3"/>
  <c r="AG44" i="3"/>
  <c r="V44" i="3"/>
  <c r="AH45" i="3"/>
  <c r="AI45" i="3"/>
  <c r="AG45" i="3"/>
  <c r="V45" i="3"/>
  <c r="AH46" i="3"/>
  <c r="AI46" i="3"/>
  <c r="AG46" i="3"/>
  <c r="V46" i="3"/>
  <c r="AH47" i="3"/>
  <c r="AI47" i="3"/>
  <c r="AG47" i="3"/>
  <c r="V47" i="3"/>
  <c r="AH48" i="3"/>
  <c r="AI48" i="3"/>
  <c r="AG48" i="3"/>
  <c r="V48" i="3"/>
  <c r="AH49" i="3"/>
  <c r="AI49" i="3"/>
  <c r="AG49" i="3"/>
  <c r="V49" i="3"/>
  <c r="AH50" i="3"/>
  <c r="AI50" i="3"/>
  <c r="AG50" i="3"/>
  <c r="V50" i="3"/>
  <c r="AH51" i="3"/>
  <c r="AI51" i="3"/>
  <c r="AG51" i="3"/>
  <c r="V51" i="3"/>
  <c r="AH52" i="3"/>
  <c r="AI52" i="3"/>
  <c r="AG52" i="3"/>
  <c r="V52" i="3"/>
  <c r="AH53" i="3"/>
  <c r="AI53" i="3"/>
  <c r="AG53" i="3"/>
  <c r="V53" i="3"/>
  <c r="AH54" i="3"/>
  <c r="AI54" i="3"/>
  <c r="AG54" i="3"/>
  <c r="V54" i="3"/>
  <c r="AH55" i="3"/>
  <c r="AI55" i="3"/>
  <c r="AG55" i="3"/>
  <c r="V55" i="3"/>
  <c r="AH56" i="3"/>
  <c r="AI56" i="3"/>
  <c r="AG56" i="3"/>
  <c r="V56" i="3"/>
  <c r="AH7" i="3"/>
  <c r="AI7" i="3"/>
  <c r="AG7" i="3"/>
  <c r="V7" i="3"/>
  <c r="AH6" i="3"/>
  <c r="AI6" i="3"/>
  <c r="AG6" i="3"/>
  <c r="AH58" i="3"/>
  <c r="AI58" i="3"/>
  <c r="AG58" i="3"/>
  <c r="AJ7" i="3"/>
  <c r="AJ6" i="3"/>
  <c r="AE6" i="3"/>
  <c r="T1" i="3"/>
  <c r="J1" i="8"/>
  <c r="C30" i="7"/>
  <c r="AJ58" i="3"/>
  <c r="C23" i="7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K6" i="8"/>
  <c r="A9" i="8"/>
  <c r="K9" i="8"/>
  <c r="A10" i="8"/>
  <c r="K10" i="8"/>
  <c r="A11" i="8"/>
  <c r="K11" i="8"/>
  <c r="A12" i="8"/>
  <c r="K12" i="8"/>
  <c r="A13" i="8"/>
  <c r="K13" i="8"/>
  <c r="A14" i="8"/>
  <c r="K14" i="8"/>
  <c r="A8" i="8"/>
  <c r="K8" i="8"/>
  <c r="A15" i="8"/>
  <c r="K15" i="8"/>
  <c r="A16" i="8"/>
  <c r="K16" i="8"/>
  <c r="A17" i="8"/>
  <c r="K17" i="8"/>
  <c r="A18" i="8"/>
  <c r="K18" i="8"/>
  <c r="A19" i="8"/>
  <c r="K19" i="8"/>
  <c r="A20" i="8"/>
  <c r="K20" i="8"/>
  <c r="A21" i="8"/>
  <c r="K21" i="8"/>
  <c r="A22" i="8"/>
  <c r="K22" i="8"/>
  <c r="A23" i="8"/>
  <c r="K23" i="8"/>
  <c r="A24" i="8"/>
  <c r="K24" i="8"/>
  <c r="A25" i="8"/>
  <c r="K25" i="8"/>
  <c r="A26" i="8"/>
  <c r="K26" i="8"/>
  <c r="K28" i="8"/>
  <c r="B15" i="7"/>
  <c r="AB58" i="3"/>
  <c r="B13" i="7"/>
  <c r="F6" i="3"/>
  <c r="C18" i="7"/>
  <c r="C11" i="7"/>
  <c r="C10" i="7"/>
  <c r="C9" i="7"/>
  <c r="C8" i="7"/>
  <c r="C7" i="7"/>
  <c r="C6" i="7"/>
  <c r="AK6" i="3"/>
  <c r="AA7" i="3"/>
  <c r="AK58" i="3"/>
  <c r="C24" i="7"/>
  <c r="C25" i="7"/>
</calcChain>
</file>

<file path=xl/sharedStrings.xml><?xml version="1.0" encoding="utf-8"?>
<sst xmlns="http://schemas.openxmlformats.org/spreadsheetml/2006/main" count="124" uniqueCount="99">
  <si>
    <t>Anmeldung</t>
  </si>
  <si>
    <t>Verein</t>
  </si>
  <si>
    <t>Ansprechpartner</t>
  </si>
  <si>
    <t>Straße</t>
  </si>
  <si>
    <t>Wohnort</t>
  </si>
  <si>
    <t>Telefon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</si>
  <si>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</si>
  <si>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</si>
  <si>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</si>
  <si>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</si>
  <si>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</si>
  <si>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</si>
  <si>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</si>
  <si>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</si>
  <si>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</si>
  <si>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</si>
  <si>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Überweisung an:</t>
  </si>
  <si>
    <t>IBAN</t>
  </si>
  <si>
    <t>Bank</t>
  </si>
  <si>
    <t>E-Mail Adresse</t>
  </si>
  <si>
    <t>Zusammenfassung</t>
  </si>
  <si>
    <t>Summe Startgebühren:</t>
  </si>
  <si>
    <t>Kontoinhaber</t>
  </si>
  <si>
    <t>Verwendungszweck</t>
  </si>
  <si>
    <t>1:04.45</t>
  </si>
  <si>
    <t>Fortlaufende Nr.</t>
  </si>
  <si>
    <t>1:02.34</t>
  </si>
  <si>
    <t>Telefonnummer</t>
  </si>
  <si>
    <t>Alter (am Wettkampftag)</t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</si>
  <si>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</si>
  <si>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</si>
  <si>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</si>
  <si>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</si>
  <si>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/>
  </si>
  <si>
    <t>In diesem Tabellenblatt bitte die Helfer benennen.</t>
  </si>
  <si>
    <t>8-12 Uhr</t>
  </si>
  <si>
    <t>11-15 Uhr</t>
  </si>
  <si>
    <t>14-18 Uhr</t>
  </si>
  <si>
    <t>Einsatzzeit</t>
  </si>
  <si>
    <t>X</t>
  </si>
  <si>
    <r>
      <t xml:space="preserve">Bereits Erfahrungen in den Bereichen
</t>
    </r>
    <r>
      <rPr>
        <sz val="11"/>
        <color indexed="8"/>
        <rFont val="Arial"/>
        <family val="2"/>
      </rPr>
      <t>Falls bisher keine Erfahrungen vorhanden sind das Feld einfach frei lassen.</t>
    </r>
  </si>
  <si>
    <t>Start, 5 m Linie Einbein</t>
  </si>
  <si>
    <t>5 m Linie Einbein</t>
  </si>
  <si>
    <t>16-17 Jahre</t>
  </si>
  <si>
    <r>
      <t>Weitsprung</t>
    </r>
    <r>
      <rPr>
        <sz val="11"/>
        <rFont val="Arial"/>
        <family val="2"/>
      </rPr>
      <t xml:space="preserve"> [ja/nein]</t>
    </r>
  </si>
  <si>
    <r>
      <t xml:space="preserve">Coasting </t>
    </r>
    <r>
      <rPr>
        <sz val="11"/>
        <rFont val="Arial"/>
        <family val="2"/>
      </rPr>
      <t>[ja/nein]</t>
    </r>
  </si>
  <si>
    <r>
      <t xml:space="preserve">100 m
</t>
    </r>
    <r>
      <rPr>
        <sz val="11"/>
        <rFont val="Arial"/>
        <family val="2"/>
      </rPr>
      <t>[ss.xx]/[ss,xx]</t>
    </r>
  </si>
  <si>
    <r>
      <t xml:space="preserve">200 m
</t>
    </r>
    <r>
      <rPr>
        <sz val="11"/>
        <rFont val="Arial"/>
        <family val="2"/>
      </rPr>
      <t>[ss.xx]/[ss,xx]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</si>
  <si>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</si>
  <si>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</si>
  <si>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</si>
  <si>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</si>
  <si>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Staffelname
</t>
    </r>
    <r>
      <rPr>
        <sz val="11"/>
        <rFont val="Arial"/>
        <family val="2"/>
      </rPr>
      <t>Falls ihr keine eigene Staffel habt und ein Team sucht "Mixed" eintragen</t>
    </r>
  </si>
  <si>
    <r>
      <t xml:space="preserve">Alter
</t>
    </r>
    <r>
      <rPr>
        <sz val="11"/>
        <color indexed="8"/>
        <rFont val="Arial"/>
        <family val="2"/>
      </rPr>
      <t>[16-17 Jahre/Volljährig]</t>
    </r>
  </si>
  <si>
    <t>28.05.2024 (Nachmeldungen sind nicht möglich)</t>
  </si>
  <si>
    <t>45,- Euro / Teilnehmer (alle Disziplinen)</t>
  </si>
  <si>
    <t>Radsportverein Illertissen 1893 e.V.</t>
  </si>
  <si>
    <t>DE56730500000190006015</t>
  </si>
  <si>
    <t>Sparkasse Neu-Ulm - Illertissen</t>
  </si>
  <si>
    <t>Überweisung bis spätestens zum 31.05.2024</t>
  </si>
  <si>
    <t>13. DM Einrad Rennen und 2. Deutscher Nachwuchs-Cup 2024</t>
  </si>
  <si>
    <t>anmeldung-illertissen@web.de</t>
  </si>
  <si>
    <r>
      <t xml:space="preserve">4 x 400 m Staffel
</t>
    </r>
    <r>
      <rPr>
        <sz val="11"/>
        <rFont val="Arial"/>
        <family val="2"/>
      </rPr>
      <t>[m:ss.xx]/[m:ss,xx]</t>
    </r>
  </si>
  <si>
    <t>4:02.34</t>
  </si>
  <si>
    <r>
      <t xml:space="preserve">U9/U11 mit 24'' in U13 </t>
    </r>
    <r>
      <rPr>
        <sz val="11"/>
        <color indexed="8"/>
        <rFont val="Arial"/>
        <family val="2"/>
      </rPr>
      <t>[ja/nein]</t>
    </r>
  </si>
  <si>
    <r>
      <t xml:space="preserve">800 m
</t>
    </r>
    <r>
      <rPr>
        <sz val="11"/>
        <rFont val="Arial"/>
        <family val="2"/>
      </rPr>
      <t>[m:ss.xx]/[m:ss,xx]</t>
    </r>
  </si>
  <si>
    <t>2:04.45</t>
  </si>
  <si>
    <r>
      <t xml:space="preserve">Präferiertes Einsatzgebiet
</t>
    </r>
    <r>
      <rPr>
        <sz val="11"/>
        <color indexed="8"/>
        <rFont val="Arial"/>
        <family val="2"/>
      </rPr>
      <t>(Start, Ziel, Bahnkontrolle, 5 m Linie Einbein, Wechselkontrolle Staffel, Coasting, Hochsprung, Weitsprung, IUF-Slalom)
Gerne auch mehrere Bereiche angeben!</t>
    </r>
  </si>
  <si>
    <t>Übernachtung:</t>
  </si>
  <si>
    <t>Frühstück:</t>
  </si>
  <si>
    <t>12,- Euro pro Nacht</t>
  </si>
  <si>
    <t>Übernachtung</t>
  </si>
  <si>
    <t>Frühstück</t>
  </si>
  <si>
    <r>
      <t xml:space="preserve">Startgeld DM Rennen 2024,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</si>
  <si>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>Summe Übernachtung/Frühstück:</t>
  </si>
  <si>
    <r>
      <t xml:space="preserve">Übernachtung/Frühstück DM Rennen 2024,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</si>
  <si>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 xml:space="preserve">Anzahl </t>
  </si>
  <si>
    <t>Übernachtungen</t>
  </si>
  <si>
    <t>Volljährige Aufsicht bei Minderjährigen Übernachtungsgästen durch:</t>
  </si>
  <si>
    <t>Name, Vorname</t>
  </si>
  <si>
    <r>
      <t>Hochsprung</t>
    </r>
    <r>
      <rPr>
        <sz val="11"/>
        <rFont val="Arial"/>
        <family val="2"/>
      </rPr>
      <t xml:space="preserve"> [ja/nein]</t>
    </r>
  </si>
  <si>
    <t>Sonstige Hinweise</t>
  </si>
  <si>
    <t>&lt;-- Verwendung 1:1 für Urkunden-Druck !</t>
  </si>
  <si>
    <t xml:space="preserve">  5,- Euro pro Frühstück</t>
  </si>
  <si>
    <r>
      <t>IUF-Slalom</t>
    </r>
    <r>
      <rPr>
        <sz val="11"/>
        <rFont val="Arial"/>
        <family val="2"/>
      </rPr>
      <t xml:space="preserve"> [ja/nein]</t>
    </r>
  </si>
  <si>
    <t>Startgeld Summe</t>
  </si>
  <si>
    <t>Startgeld &lt; 5 Disziplinen</t>
  </si>
  <si>
    <t>Startgeld &gt; 4 Disziplinen</t>
  </si>
  <si>
    <t>35,- Euro / Teilnehmer (maximal 4 Disziplinen)</t>
  </si>
  <si>
    <t>14.-16.06.2024</t>
  </si>
  <si>
    <t>14. - 16.06.2024</t>
  </si>
  <si>
    <t>Anzahl gesamt</t>
  </si>
  <si>
    <t>Anzahl H bis N</t>
  </si>
  <si>
    <t>Anzahl P + R bis U</t>
  </si>
  <si>
    <t>Übernachtung inkl. Frühstück Fr/Sa</t>
  </si>
  <si>
    <t>Übernachtung inkl. Frühstück Sa/So</t>
  </si>
  <si>
    <t>nur Frühstück Sa</t>
  </si>
  <si>
    <t>nur Frühstück So</t>
  </si>
  <si>
    <t>Summe
 Übernachtung / Frühstück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</si>
</sst>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0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sz val="16"/>
      <color theme="0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u/>
      <sz val="11"/>
      <color indexed="12"/>
      <name val="Verdana"/>
      <family val="2"/>
    </font>
    <font>
      <i/>
      <sz val="9"/>
      <name val="Arial"/>
      <family val="2"/>
    </font>
    <font>
      <sz val="11"/>
      <color theme="0" tint="-0.3499862666707357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42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13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2" fontId="19" fillId="6" borderId="2" xfId="0" applyNumberFormat="1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9" fillId="6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5" fillId="2" borderId="0" xfId="0" applyFont="1" applyFill="1" applyAlignment="1">
      <alignment vertical="center"/>
    </xf>
    <xf numFmtId="14" fontId="3" fillId="2" borderId="0" xfId="1" applyNumberFormat="1" applyFont="1" applyFill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14" fillId="2" borderId="0" xfId="0" applyFont="1" applyFill="1"/>
    <xf numFmtId="0" fontId="4" fillId="3" borderId="1" xfId="0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164" fontId="12" fillId="2" borderId="0" xfId="1" applyNumberFormat="1" applyFont="1" applyFill="1" applyAlignment="1">
      <alignment horizontal="left" vertical="center"/>
    </xf>
    <xf numFmtId="0" fontId="14" fillId="2" borderId="0" xfId="1" applyFont="1" applyFill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9" fillId="11" borderId="5" xfId="1" applyFont="1" applyFill="1" applyBorder="1" applyAlignment="1">
      <alignment vertical="center"/>
    </xf>
    <xf numFmtId="166" fontId="22" fillId="11" borderId="6" xfId="1" applyNumberFormat="1" applyFont="1" applyFill="1" applyBorder="1" applyAlignment="1">
      <alignment vertical="center"/>
    </xf>
    <xf numFmtId="0" fontId="9" fillId="2" borderId="0" xfId="0" applyFont="1" applyFill="1"/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6" fillId="2" borderId="0" xfId="0" applyFont="1" applyFill="1"/>
    <xf numFmtId="0" fontId="25" fillId="2" borderId="0" xfId="0" applyFont="1" applyFill="1"/>
    <xf numFmtId="0" fontId="4" fillId="2" borderId="0" xfId="0" applyFont="1" applyFill="1"/>
    <xf numFmtId="0" fontId="31" fillId="2" borderId="0" xfId="0" applyFont="1" applyFill="1" applyAlignment="1">
      <alignment vertical="center"/>
    </xf>
    <xf numFmtId="49" fontId="19" fillId="6" borderId="2" xfId="0" applyNumberFormat="1" applyFont="1" applyFill="1" applyBorder="1" applyAlignment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center" textRotation="90" wrapText="1"/>
    </xf>
    <xf numFmtId="0" fontId="22" fillId="4" borderId="7" xfId="0" applyFont="1" applyFill="1" applyBorder="1" applyAlignment="1">
      <alignment horizontal="center" textRotation="90" wrapText="1"/>
    </xf>
    <xf numFmtId="0" fontId="22" fillId="4" borderId="11" xfId="0" applyFont="1" applyFill="1" applyBorder="1" applyAlignment="1">
      <alignment horizontal="center" textRotation="90" wrapText="1"/>
    </xf>
    <xf numFmtId="0" fontId="33" fillId="2" borderId="0" xfId="0" applyFont="1" applyFill="1"/>
    <xf numFmtId="164" fontId="5" fillId="2" borderId="0" xfId="1" applyNumberFormat="1" applyFont="1" applyFill="1" applyAlignment="1">
      <alignment horizontal="left" vertical="center"/>
    </xf>
    <xf numFmtId="0" fontId="35" fillId="2" borderId="0" xfId="0" applyFont="1" applyFill="1"/>
    <xf numFmtId="0" fontId="36" fillId="2" borderId="0" xfId="0" applyFont="1" applyFill="1"/>
    <xf numFmtId="14" fontId="18" fillId="6" borderId="3" xfId="0" applyNumberFormat="1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4" fillId="4" borderId="13" xfId="0" applyFont="1" applyFill="1" applyBorder="1" applyAlignment="1">
      <alignment horizontal="center"/>
    </xf>
    <xf numFmtId="14" fontId="18" fillId="6" borderId="3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textRotation="90" wrapText="1"/>
    </xf>
    <xf numFmtId="0" fontId="14" fillId="0" borderId="0" xfId="0" applyFont="1" applyAlignment="1">
      <alignment vertical="center"/>
    </xf>
    <xf numFmtId="0" fontId="19" fillId="13" borderId="3" xfId="0" applyFont="1" applyFill="1" applyBorder="1" applyAlignment="1" applyProtection="1">
      <alignment horizontal="center" vertical="center"/>
      <protection locked="0"/>
    </xf>
    <xf numFmtId="0" fontId="37" fillId="2" borderId="0" xfId="2" applyFont="1" applyFill="1" applyAlignment="1" applyProtection="1">
      <alignment vertical="center"/>
    </xf>
    <xf numFmtId="0" fontId="3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166" fontId="0" fillId="2" borderId="0" xfId="0" applyNumberForma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165" fontId="38" fillId="6" borderId="2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 applyProtection="1">
      <alignment horizontal="left" vertical="center" wrapText="1"/>
      <protection locked="0"/>
    </xf>
    <xf numFmtId="0" fontId="19" fillId="13" borderId="3" xfId="0" applyFont="1" applyFill="1" applyBorder="1" applyAlignment="1" applyProtection="1">
      <alignment horizontal="center" vertical="center" wrapText="1"/>
      <protection locked="0"/>
    </xf>
    <xf numFmtId="14" fontId="10" fillId="7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2" fontId="7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 textRotation="90"/>
    </xf>
    <xf numFmtId="2" fontId="0" fillId="2" borderId="0" xfId="0" applyNumberForma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21" fillId="7" borderId="3" xfId="0" applyFont="1" applyFill="1" applyBorder="1" applyAlignment="1" applyProtection="1">
      <alignment horizontal="center" vertical="center" wrapText="1"/>
      <protection locked="0"/>
    </xf>
    <xf numFmtId="2" fontId="22" fillId="6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" fontId="22" fillId="14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top" wrapText="1"/>
    </xf>
    <xf numFmtId="14" fontId="3" fillId="2" borderId="0" xfId="1" applyNumberFormat="1" applyFont="1" applyFill="1" applyAlignment="1">
      <alignment horizontal="center" vertical="top"/>
    </xf>
    <xf numFmtId="0" fontId="24" fillId="4" borderId="4" xfId="0" applyFont="1" applyFill="1" applyBorder="1" applyAlignment="1">
      <alignment horizontal="center" textRotation="90"/>
    </xf>
    <xf numFmtId="0" fontId="24" fillId="4" borderId="3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center" textRotation="90"/>
    </xf>
    <xf numFmtId="0" fontId="22" fillId="4" borderId="8" xfId="0" applyFont="1" applyFill="1" applyBorder="1" applyAlignment="1">
      <alignment horizontal="center" textRotation="90"/>
    </xf>
    <xf numFmtId="0" fontId="22" fillId="4" borderId="10" xfId="0" applyFont="1" applyFill="1" applyBorder="1" applyAlignment="1">
      <alignment horizontal="center" textRotation="90"/>
    </xf>
    <xf numFmtId="14" fontId="22" fillId="8" borderId="19" xfId="0" applyNumberFormat="1" applyFont="1" applyFill="1" applyBorder="1" applyAlignment="1">
      <alignment horizontal="center" vertical="center" wrapText="1"/>
    </xf>
    <xf numFmtId="14" fontId="22" fillId="8" borderId="9" xfId="0" applyNumberFormat="1" applyFont="1" applyFill="1" applyBorder="1" applyAlignment="1">
      <alignment horizontal="center" vertical="center" wrapText="1"/>
    </xf>
    <xf numFmtId="14" fontId="22" fillId="8" borderId="10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textRotation="90" wrapText="1"/>
    </xf>
    <xf numFmtId="0" fontId="8" fillId="4" borderId="3" xfId="0" applyFont="1" applyFill="1" applyBorder="1" applyAlignment="1">
      <alignment horizontal="center" textRotation="90" wrapText="1"/>
    </xf>
    <xf numFmtId="0" fontId="8" fillId="4" borderId="4" xfId="0" applyFont="1" applyFill="1" applyBorder="1" applyAlignment="1">
      <alignment horizontal="center" textRotation="90"/>
    </xf>
    <xf numFmtId="0" fontId="8" fillId="4" borderId="3" xfId="0" applyFont="1" applyFill="1" applyBorder="1" applyAlignment="1">
      <alignment horizontal="center" textRotation="90"/>
    </xf>
    <xf numFmtId="0" fontId="3" fillId="2" borderId="0" xfId="1" applyFont="1" applyFill="1" applyAlignment="1">
      <alignment horizontal="center" vertical="center"/>
    </xf>
    <xf numFmtId="0" fontId="22" fillId="4" borderId="3" xfId="0" applyFont="1" applyFill="1" applyBorder="1" applyAlignment="1">
      <alignment horizontal="center" textRotation="90"/>
    </xf>
    <xf numFmtId="0" fontId="24" fillId="4" borderId="4" xfId="0" applyFont="1" applyFill="1" applyBorder="1" applyAlignment="1">
      <alignment horizontal="center" textRotation="90" wrapText="1"/>
    </xf>
    <xf numFmtId="0" fontId="24" fillId="4" borderId="3" xfId="0" applyFont="1" applyFill="1" applyBorder="1" applyAlignment="1">
      <alignment horizontal="center" textRotation="90" wrapText="1"/>
    </xf>
    <xf numFmtId="0" fontId="22" fillId="4" borderId="4" xfId="0" applyFont="1" applyFill="1" applyBorder="1" applyAlignment="1">
      <alignment horizontal="center" textRotation="90" wrapText="1"/>
    </xf>
    <xf numFmtId="0" fontId="24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wrapText="1"/>
    </xf>
    <xf numFmtId="0" fontId="24" fillId="4" borderId="17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textRotation="90"/>
    </xf>
    <xf numFmtId="0" fontId="24" fillId="4" borderId="17" xfId="0" applyFont="1" applyFill="1" applyBorder="1" applyAlignment="1">
      <alignment horizontal="center" textRotation="90"/>
    </xf>
    <xf numFmtId="0" fontId="24" fillId="4" borderId="16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12" borderId="14" xfId="0" applyFont="1" applyFill="1" applyBorder="1" applyAlignment="1">
      <alignment horizontal="center" vertical="center"/>
    </xf>
    <xf numFmtId="0" fontId="34" fillId="1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881062</xdr:colOff>
      <xdr:row>0</xdr:row>
      <xdr:rowOff>559594</xdr:rowOff>
    </xdr:from>
    <xdr:to>
      <xdr:col>1</xdr:col>
      <xdr:colOff>1034180</xdr:colOff>
      <xdr:row>0</xdr:row>
      <xdr:rowOff>1230212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D16CE7A-042D-C708-7933-FB701D28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" y="559594"/>
          <a:ext cx="1700931" cy="670618"/>
        </a:xfrm>
        <a:prstGeom prst="rect">
          <a:avLst/>
        </a:prstGeom>
      </xdr:spPr>
    </xdr:pic>
    <xdr:clientData/>
  </xdr:twoCellAnchor>
  <xdr:twoCellAnchor editAs="oneCell">
    <xdr:from>
      <xdr:col>2</xdr:col>
      <xdr:colOff>2786063</xdr:colOff>
      <xdr:row>0</xdr:row>
      <xdr:rowOff>488157</xdr:rowOff>
    </xdr:from>
    <xdr:to>
      <xdr:col>3</xdr:col>
      <xdr:colOff>1046949</xdr:colOff>
      <xdr:row>0</xdr:row>
      <xdr:rowOff>1207547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4421DA6-A193-03D7-2532-9F16D97B1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0313" y="488157"/>
          <a:ext cx="1737511" cy="719390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0</xdr:row>
      <xdr:rowOff>559593</xdr:rowOff>
    </xdr:from>
    <xdr:to>
      <xdr:col>2</xdr:col>
      <xdr:colOff>1489707</xdr:colOff>
      <xdr:row>0</xdr:row>
      <xdr:rowOff>1711837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E812FCA-F106-D41A-A72D-1EE676B0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0968" y="559593"/>
          <a:ext cx="1072989" cy="1152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1438275</xdr:colOff>
      <xdr:row>0</xdr:row>
      <xdr:rowOff>200025</xdr:rowOff>
    </xdr:from>
    <xdr:to>
      <xdr:col>14</xdr:col>
      <xdr:colOff>854442</xdr:colOff>
      <xdr:row>0</xdr:row>
      <xdr:rowOff>1425427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EED1C5C-4BF1-EEAA-AB1D-01982744F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00025"/>
          <a:ext cx="7169517" cy="1225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1514476</xdr:colOff>
      <xdr:row>0</xdr:row>
      <xdr:rowOff>290512</xdr:rowOff>
    </xdr:from>
    <xdr:to>
      <xdr:col>4</xdr:col>
      <xdr:colOff>638176</xdr:colOff>
      <xdr:row>0</xdr:row>
      <xdr:rowOff>883862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E851808-12A3-42C2-9F1F-E9A75F89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6" y="290512"/>
          <a:ext cx="1504950" cy="593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2943226</xdr:colOff>
      <xdr:row>0</xdr:row>
      <xdr:rowOff>219074</xdr:rowOff>
    </xdr:from>
    <xdr:to>
      <xdr:col>7</xdr:col>
      <xdr:colOff>1619010</xdr:colOff>
      <xdr:row>0</xdr:row>
      <xdr:rowOff>952499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ED24838-40F9-4F99-8A90-C1844EACF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6" y="219074"/>
          <a:ext cx="1771409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573881</xdr:colOff>
      <xdr:row>0</xdr:row>
      <xdr:rowOff>290511</xdr:rowOff>
    </xdr:from>
    <xdr:to>
      <xdr:col>6</xdr:col>
      <xdr:colOff>1518520</xdr:colOff>
      <xdr:row>0</xdr:row>
      <xdr:rowOff>1304925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D87B3B8-4B06-47E4-BADA-0E235CB6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3181" y="290511"/>
          <a:ext cx="944639" cy="1014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821531</xdr:colOff>
      <xdr:row>0</xdr:row>
      <xdr:rowOff>511969</xdr:rowOff>
    </xdr:from>
    <xdr:to>
      <xdr:col>3</xdr:col>
      <xdr:colOff>1019796</xdr:colOff>
      <xdr:row>0</xdr:row>
      <xdr:rowOff>1737371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7BF34A-3E3F-BB88-4EEF-7EF205410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" y="511969"/>
          <a:ext cx="7163421" cy="122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illertissen@web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E22"/>
  <sheetViews>
    <sheetView tabSelected="1" topLeftCell="A2" zoomScale="80" zoomScaleNormal="80" zoomScalePageLayoutView="80" workbookViewId="0">
      <selection activeCell="C16" sqref="C16"/>
    </sheetView>
  </sheetViews>
  <sheetFormatPr baseColWidth="10" defaultColWidth="9.875" defaultRowHeight="12.75" x14ac:dyDescent="0.2"/>
  <cols>
    <col min="1" max="1" width="20.25" style="29" customWidth="1"/>
    <col min="2" max="2" width="20.625" style="29" customWidth="1"/>
    <col min="3" max="3" width="45.625" style="29" customWidth="1"/>
    <col min="4" max="4" width="25.625" style="29" customWidth="1"/>
    <col min="5" max="5" width="16.125" style="29" customWidth="1"/>
    <col min="6" max="16384" width="9.875" style="29"/>
  </cols>
  <sheetData>
    <row r="1" spans="1:5" ht="150" customHeight="1" x14ac:dyDescent="0.2">
      <c r="A1" s="100"/>
      <c r="B1" s="100"/>
      <c r="C1" s="100"/>
      <c r="D1" s="100"/>
    </row>
    <row r="2" spans="1:5" s="31" customFormat="1" ht="94.5" customHeight="1" x14ac:dyDescent="0.4">
      <c r="A2" s="101" t="s">
        <v>60</v>
      </c>
      <c r="B2" s="101"/>
      <c r="C2" s="101"/>
      <c r="D2" s="101"/>
      <c r="E2" s="30"/>
    </row>
    <row r="3" spans="1:5" s="33" customFormat="1" ht="63.75" customHeight="1" x14ac:dyDescent="0.2">
      <c r="A3" s="32"/>
      <c r="B3" s="103" t="s">
        <v>89</v>
      </c>
      <c r="C3" s="104"/>
      <c r="D3" s="32"/>
    </row>
    <row r="4" spans="1:5" ht="30" customHeight="1" x14ac:dyDescent="0.2">
      <c r="B4" s="102" t="s">
        <v>0</v>
      </c>
      <c r="C4" s="102"/>
    </row>
    <row r="5" spans="1:5" ht="20.100000000000001" customHeight="1" thickBot="1" x14ac:dyDescent="0.25">
      <c r="B5" s="34"/>
      <c r="C5" s="34"/>
    </row>
    <row r="6" spans="1:5" ht="20.100000000000001" customHeight="1" thickBot="1" x14ac:dyDescent="0.25">
      <c r="B6" s="35" t="s">
        <v>1</v>
      </c>
      <c r="C6" s="26"/>
      <c r="E6" s="90" t="s">
        <v>82</v>
      </c>
    </row>
    <row r="7" spans="1:5" ht="20.100000000000001" customHeight="1" thickBot="1" x14ac:dyDescent="0.25">
      <c r="B7" s="35" t="s">
        <v>2</v>
      </c>
      <c r="C7" s="26"/>
    </row>
    <row r="8" spans="1:5" ht="20.100000000000001" customHeight="1" thickBot="1" x14ac:dyDescent="0.25">
      <c r="B8" s="35" t="s">
        <v>3</v>
      </c>
      <c r="C8" s="26"/>
    </row>
    <row r="9" spans="1:5" ht="20.100000000000001" customHeight="1" thickBot="1" x14ac:dyDescent="0.25">
      <c r="B9" s="35" t="s">
        <v>4</v>
      </c>
      <c r="C9" s="26"/>
    </row>
    <row r="10" spans="1:5" ht="20.100000000000001" customHeight="1" thickBot="1" x14ac:dyDescent="0.25">
      <c r="B10" s="35" t="s">
        <v>19</v>
      </c>
      <c r="C10" s="28"/>
    </row>
    <row r="11" spans="1:5" ht="20.100000000000001" customHeight="1" thickBot="1" x14ac:dyDescent="0.25">
      <c r="B11" s="35" t="s">
        <v>27</v>
      </c>
      <c r="C11" s="27"/>
    </row>
    <row r="12" spans="1:5" ht="20.100000000000001" customHeight="1" x14ac:dyDescent="0.2">
      <c r="B12" s="34"/>
      <c r="C12" s="34"/>
    </row>
    <row r="13" spans="1:5" ht="20.100000000000001" customHeight="1" x14ac:dyDescent="0.2">
      <c r="B13" s="34"/>
      <c r="C13" s="34"/>
    </row>
    <row r="14" spans="1:5" ht="20.100000000000001" customHeight="1" x14ac:dyDescent="0.2">
      <c r="B14" s="36" t="s">
        <v>8</v>
      </c>
      <c r="C14" s="63" t="s">
        <v>55</v>
      </c>
    </row>
    <row r="15" spans="1:5" ht="20.100000000000001" customHeight="1" x14ac:dyDescent="0.2">
      <c r="B15" s="36"/>
      <c r="C15" s="63" t="s">
        <v>88</v>
      </c>
    </row>
    <row r="16" spans="1:5" ht="20.100000000000001" customHeight="1" x14ac:dyDescent="0.2">
      <c r="B16" s="36"/>
      <c r="C16" s="38"/>
    </row>
    <row r="17" spans="2:3" ht="20.100000000000001" customHeight="1" x14ac:dyDescent="0.2">
      <c r="B17" s="36" t="s">
        <v>68</v>
      </c>
      <c r="C17" s="63" t="s">
        <v>70</v>
      </c>
    </row>
    <row r="18" spans="2:3" ht="20.100000000000001" customHeight="1" x14ac:dyDescent="0.2">
      <c r="B18" s="36" t="s">
        <v>69</v>
      </c>
      <c r="C18" s="63" t="s">
        <v>83</v>
      </c>
    </row>
    <row r="19" spans="2:3" ht="20.100000000000001" customHeight="1" x14ac:dyDescent="0.2">
      <c r="B19" s="36"/>
      <c r="C19" s="38"/>
    </row>
    <row r="20" spans="2:3" ht="20.100000000000001" customHeight="1" x14ac:dyDescent="0.2">
      <c r="B20" s="36" t="s">
        <v>6</v>
      </c>
      <c r="C20" s="39" t="s">
        <v>54</v>
      </c>
    </row>
    <row r="21" spans="2:3" ht="20.100000000000001" customHeight="1" x14ac:dyDescent="0.2">
      <c r="B21" s="40"/>
      <c r="C21" s="34"/>
    </row>
    <row r="22" spans="2:3" ht="20.100000000000001" customHeight="1" x14ac:dyDescent="0.2">
      <c r="B22" s="41" t="s">
        <v>7</v>
      </c>
      <c r="C22" s="75" t="s">
        <v>61</v>
      </c>
    </row>
  </sheetData>
  <sheetProtection algorithmName="SHA-512" hashValue="0fGTh4lKecKYZUGdD+mmd8jNvhbyEcL9/ZitRKXjYvTm7hR+hvE6sDVM9/Pb4jVo1RuldIOd9J9vWslKPV9c0Q==" saltValue="72SU5Gc2yQ2wDnJOXuknRQ==" spinCount="100000" sheet="1" objects="1" scenarios="1"/>
  <mergeCells count="4">
    <mergeCell ref="A1:D1"/>
    <mergeCell ref="A2:D2"/>
    <mergeCell ref="B4:C4"/>
    <mergeCell ref="B3:C3"/>
  </mergeCells>
  <phoneticPr fontId="1" type="noConversion"/>
  <conditionalFormatting sqref="C6:C11">
    <cfRule type="expression" dxfId="21" priority="1">
      <formula>NOT(COUNTBLANK($C$6:$C$11)&gt;0)</formula>
    </cfRule>
    <cfRule type="expression" dxfId="20" priority="2">
      <formula>NOT($C6="")</formula>
    </cfRule>
  </conditionalFormatting>
  <hyperlinks>
    <hyperlink ref="C22" r:id="rId1" xr:uid="{00000000-0004-0000-0000-000000000000}"/>
  </hyperlinks>
  <pageMargins left="0.75" right="0.75" top="1" bottom="1" header="0.5" footer="0.5"/>
  <pageSetup paperSize="9" scale="68" orientation="portrait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IX58"/>
  <sheetViews>
    <sheetView zoomScale="90" zoomScaleNormal="90" zoomScaleSheetLayoutView="100" zoomScalePageLayoutView="12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B5" sqref="AB5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6" width="4.875" style="2" customWidth="1"/>
    <col min="7" max="7" width="5.875" style="2" customWidth="1"/>
    <col min="8" max="14" width="7.875" style="2" customWidth="1"/>
    <col min="15" max="15" width="20.625" style="2" customWidth="1"/>
    <col min="16" max="16" width="8.25" style="2" customWidth="1"/>
    <col min="17" max="17" width="20.625" style="2" customWidth="1"/>
    <col min="18" max="21" width="4.875" style="2" customWidth="1"/>
    <col min="22" max="22" width="13.375" style="2" customWidth="1"/>
    <col min="23" max="26" width="5.5" style="2" customWidth="1"/>
    <col min="27" max="27" width="7.625" style="2" customWidth="1"/>
    <col min="28" max="28" width="8.125" style="2" bestFit="1" customWidth="1"/>
    <col min="29" max="32" width="5.625" style="2" hidden="1" customWidth="1"/>
    <col min="33" max="35" width="9.375" style="95" hidden="1" customWidth="1"/>
    <col min="36" max="37" width="6.875" style="2" hidden="1" customWidth="1"/>
    <col min="38" max="40" width="4.75" style="2" customWidth="1"/>
    <col min="41" max="42" width="1.875" style="2" customWidth="1"/>
    <col min="43" max="248" width="1.875" style="2" hidden="1" customWidth="1"/>
    <col min="249" max="259" width="1.875" style="2" customWidth="1"/>
    <col min="260" max="16384" width="9.875" style="2"/>
  </cols>
  <sheetData>
    <row r="1" spans="1:258" s="42" customFormat="1" ht="129.94999999999999" customHeight="1" x14ac:dyDescent="0.2">
      <c r="A1" s="88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13">
        <f>'allg. Daten'!C6</f>
        <v>0</v>
      </c>
      <c r="U1" s="113"/>
      <c r="V1" s="113"/>
      <c r="W1" s="113"/>
      <c r="X1" s="113"/>
      <c r="Y1" s="113"/>
      <c r="Z1" s="113"/>
      <c r="AA1" s="113"/>
      <c r="AG1" s="91"/>
      <c r="AH1" s="91"/>
      <c r="AI1" s="91"/>
    </row>
    <row r="2" spans="1:258" s="43" customFormat="1" ht="30" customHeight="1" x14ac:dyDescent="0.2">
      <c r="A2" s="118" t="s">
        <v>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76"/>
      <c r="X2" s="76"/>
      <c r="Y2" s="76"/>
      <c r="Z2" s="76"/>
      <c r="AA2" s="76"/>
      <c r="AG2" s="92"/>
      <c r="AH2" s="92"/>
      <c r="AI2" s="92"/>
    </row>
    <row r="3" spans="1:258" s="44" customFormat="1" ht="1.5" customHeight="1" x14ac:dyDescent="0.2">
      <c r="A3" s="32"/>
      <c r="B3" s="32"/>
      <c r="C3" s="32"/>
      <c r="D3" s="32"/>
      <c r="AG3" s="92"/>
      <c r="AH3" s="92"/>
      <c r="AI3" s="92"/>
    </row>
    <row r="4" spans="1:258" s="44" customFormat="1" ht="39.950000000000003" customHeight="1" x14ac:dyDescent="0.2">
      <c r="A4" s="105" t="s">
        <v>25</v>
      </c>
      <c r="B4" s="123" t="s">
        <v>10</v>
      </c>
      <c r="C4" s="123" t="s">
        <v>11</v>
      </c>
      <c r="D4" s="105" t="s">
        <v>29</v>
      </c>
      <c r="E4" s="122" t="s">
        <v>30</v>
      </c>
      <c r="F4" s="107" t="s">
        <v>28</v>
      </c>
      <c r="G4" s="120" t="s">
        <v>64</v>
      </c>
      <c r="H4" s="110" t="s">
        <v>32</v>
      </c>
      <c r="I4" s="111"/>
      <c r="J4" s="111"/>
      <c r="K4" s="111"/>
      <c r="L4" s="111"/>
      <c r="M4" s="111"/>
      <c r="N4" s="111"/>
      <c r="O4" s="111"/>
      <c r="P4" s="111"/>
      <c r="Q4" s="112"/>
      <c r="R4" s="109" t="s">
        <v>84</v>
      </c>
      <c r="S4" s="107" t="s">
        <v>44</v>
      </c>
      <c r="T4" s="107" t="s">
        <v>80</v>
      </c>
      <c r="U4" s="107" t="s">
        <v>45</v>
      </c>
      <c r="V4" s="107" t="s">
        <v>12</v>
      </c>
      <c r="W4" s="114" t="s">
        <v>94</v>
      </c>
      <c r="X4" s="116" t="s">
        <v>96</v>
      </c>
      <c r="Y4" s="114" t="s">
        <v>95</v>
      </c>
      <c r="Z4" s="116" t="s">
        <v>97</v>
      </c>
      <c r="AA4" s="114" t="s">
        <v>98</v>
      </c>
      <c r="AG4" s="92"/>
      <c r="AH4" s="92"/>
      <c r="AI4" s="92"/>
    </row>
    <row r="5" spans="1:258" s="1" customFormat="1" ht="110.1" customHeight="1" x14ac:dyDescent="0.2">
      <c r="A5" s="106"/>
      <c r="B5" s="124"/>
      <c r="C5" s="124"/>
      <c r="D5" s="106"/>
      <c r="E5" s="119"/>
      <c r="F5" s="119"/>
      <c r="G5" s="121"/>
      <c r="H5" s="59" t="s">
        <v>46</v>
      </c>
      <c r="I5" s="59" t="s">
        <v>47</v>
      </c>
      <c r="J5" s="59" t="s">
        <v>51</v>
      </c>
      <c r="K5" s="59" t="s">
        <v>65</v>
      </c>
      <c r="L5" s="59" t="s">
        <v>48</v>
      </c>
      <c r="M5" s="60" t="s">
        <v>49</v>
      </c>
      <c r="N5" s="61" t="s">
        <v>50</v>
      </c>
      <c r="O5" s="72" t="s">
        <v>52</v>
      </c>
      <c r="P5" s="61" t="s">
        <v>62</v>
      </c>
      <c r="Q5" s="72" t="s">
        <v>52</v>
      </c>
      <c r="R5" s="108"/>
      <c r="S5" s="108"/>
      <c r="T5" s="108"/>
      <c r="U5" s="108"/>
      <c r="V5" s="119"/>
      <c r="W5" s="115"/>
      <c r="X5" s="117"/>
      <c r="Y5" s="115"/>
      <c r="Z5" s="117"/>
      <c r="AA5" s="115"/>
      <c r="AC5" s="93" t="s">
        <v>92</v>
      </c>
      <c r="AD5" s="93" t="s">
        <v>93</v>
      </c>
      <c r="AE5" s="93" t="s">
        <v>91</v>
      </c>
      <c r="AF5" s="93"/>
      <c r="AG5" s="93" t="s">
        <v>85</v>
      </c>
      <c r="AH5" s="93" t="s">
        <v>86</v>
      </c>
      <c r="AI5" s="93" t="s">
        <v>87</v>
      </c>
      <c r="AJ5" s="77" t="s">
        <v>71</v>
      </c>
      <c r="AK5" s="77" t="s">
        <v>72</v>
      </c>
    </row>
    <row r="6" spans="1:258" ht="18" customHeight="1" x14ac:dyDescent="0.2">
      <c r="A6" s="3">
        <v>0</v>
      </c>
      <c r="B6" s="4" t="s">
        <v>14</v>
      </c>
      <c r="C6" s="5" t="s">
        <v>15</v>
      </c>
      <c r="D6" s="3" t="s">
        <v>9</v>
      </c>
      <c r="E6" s="6">
        <v>38523</v>
      </c>
      <c r="F6" s="7">
        <f>IF(ISBLANK(E6)=FALSE,DATEDIF(E6,DATE(2024,4,20),"Y"),"")</f>
        <v>14</v>
      </c>
      <c r="G6" s="8" t="s">
        <v>13</v>
      </c>
      <c r="H6" s="9">
        <v>14.25</v>
      </c>
      <c r="I6" s="9">
        <v>29.43</v>
      </c>
      <c r="J6" s="57" t="s">
        <v>24</v>
      </c>
      <c r="K6" s="57" t="s">
        <v>66</v>
      </c>
      <c r="L6" s="9">
        <v>9.8699999999999992</v>
      </c>
      <c r="M6" s="9">
        <v>8.56</v>
      </c>
      <c r="N6" s="25" t="s">
        <v>26</v>
      </c>
      <c r="O6" s="25" t="s">
        <v>31</v>
      </c>
      <c r="P6" s="25" t="s">
        <v>63</v>
      </c>
      <c r="Q6" s="25" t="s">
        <v>31</v>
      </c>
      <c r="R6" s="8" t="s">
        <v>13</v>
      </c>
      <c r="S6" s="8" t="s">
        <v>13</v>
      </c>
      <c r="T6" s="8" t="s">
        <v>13</v>
      </c>
      <c r="U6" s="8" t="s">
        <v>13</v>
      </c>
      <c r="V6" s="10">
        <v>0</v>
      </c>
      <c r="W6" s="84" t="s">
        <v>76</v>
      </c>
      <c r="X6" s="84" t="s">
        <v>76</v>
      </c>
      <c r="Y6" s="84" t="s">
        <v>76</v>
      </c>
      <c r="Z6" s="84" t="s">
        <v>76</v>
      </c>
      <c r="AA6" s="10">
        <v>0</v>
      </c>
      <c r="AB6" s="45"/>
      <c r="AC6" s="45">
        <f t="shared" ref="AC6:AD6" si="0">SUM(AC7:AC56)</f>
        <v>0</v>
      </c>
      <c r="AD6" s="45">
        <f t="shared" si="0"/>
        <v>0</v>
      </c>
      <c r="AE6" s="45">
        <f>SUM(AE7:AE56)</f>
        <v>0</v>
      </c>
      <c r="AF6" s="45"/>
      <c r="AG6" s="45">
        <f>SUM(AH6:AI6)</f>
        <v>0</v>
      </c>
      <c r="AH6" s="45">
        <f t="shared" ref="AH6" si="1">SUM(AH7:AH56)</f>
        <v>0</v>
      </c>
      <c r="AI6" s="45">
        <f t="shared" ref="AI6" si="2">SUM(AI7:AI56)</f>
        <v>0</v>
      </c>
      <c r="AJ6" s="45">
        <f t="shared" ref="AJ6:AK6" si="3">SUM(AJ7:AJ56)</f>
        <v>0</v>
      </c>
      <c r="AK6" s="45">
        <f t="shared" si="3"/>
        <v>0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ht="18" customHeight="1" x14ac:dyDescent="0.2">
      <c r="A7" s="11" t="str">
        <f>IF(ISBLANK(B7)=FALSE,1,"")</f>
        <v/>
      </c>
      <c r="B7" s="13"/>
      <c r="C7" s="13"/>
      <c r="D7" s="14"/>
      <c r="E7" s="15"/>
      <c r="F7" s="7" t="str">
        <f>IF(ISBLANK(E7)=FALSE,DATEDIF(E7,DATE(2024,6,14),"Y"),"")</f>
        <v/>
      </c>
      <c r="G7" s="23"/>
      <c r="H7" s="24"/>
      <c r="I7" s="24"/>
      <c r="J7" s="58"/>
      <c r="K7" s="58"/>
      <c r="L7" s="24"/>
      <c r="M7" s="24"/>
      <c r="N7" s="58"/>
      <c r="O7" s="23"/>
      <c r="P7" s="58"/>
      <c r="Q7" s="96"/>
      <c r="R7" s="23"/>
      <c r="S7" s="23"/>
      <c r="T7" s="23"/>
      <c r="U7" s="23"/>
      <c r="V7" s="97">
        <f>AG7</f>
        <v>0</v>
      </c>
      <c r="W7" s="99"/>
      <c r="X7" s="99"/>
      <c r="Y7" s="99"/>
      <c r="Z7" s="99"/>
      <c r="AA7" s="97">
        <f>SUM(AJ7:AK7)</f>
        <v>0</v>
      </c>
      <c r="AB7" s="45" t="str">
        <f>IF(COUNTA(B7:E7,G7:U7,W7:Z7)=0,"",IF(OR(COUNTBLANK(B7:E7)&gt;0,COUNTA(H7:U7)&lt;1,AND(F7&lt;11,ISBLANK(G7)),AND(F7&gt;10,NOT(ISBLANK(G7)),NOT(G7="nein")),COUNTA(N7:O7)=1,COUNTA(P7:Q7)=1,AND(COUNTA(W7:Z7)&gt;1,COUNTBLANK(B7:E7)&gt;0)),"ERROR","OKAY"))</f>
        <v/>
      </c>
      <c r="AC7" s="45">
        <f>COUNTA(H7:N7)</f>
        <v>0</v>
      </c>
      <c r="AD7" s="98">
        <f>COUNTA(P7)+IF(OR(R7="nein",R7=""),0,1)+IF(OR(S7="nein",S7=""),0,1)+IF(OR(T7="nein",T7=""),0,1)+IF(OR(U7="nein",U7=""),0,1)</f>
        <v>0</v>
      </c>
      <c r="AE7" s="45">
        <f>SUM(AC7:AD7)</f>
        <v>0</v>
      </c>
      <c r="AF7" s="94"/>
      <c r="AG7" s="94">
        <f>SUM(AH7:AI7)</f>
        <v>0</v>
      </c>
      <c r="AH7" s="94">
        <f>IF(AE7&lt;1,0,IF(AE7=1,35,IF(AE7=2,35,IF(AE7=3,35,IF(AE7=4,35)))))</f>
        <v>0</v>
      </c>
      <c r="AI7" s="94">
        <f>IF(AE7&lt;5,0,IF(AE7&gt;4,45))</f>
        <v>0</v>
      </c>
      <c r="AJ7" s="78">
        <f t="shared" ref="AJ7:AJ38" si="4">(W7+Y7)*12</f>
        <v>0</v>
      </c>
      <c r="AK7" s="78">
        <f>(X7+Z7)*5</f>
        <v>0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ht="18" customHeight="1" x14ac:dyDescent="0.2">
      <c r="A8" s="12" t="str">
        <f>IF(ISBLANK(B8)=FALSE,COUNT(A7)+1,"")</f>
        <v/>
      </c>
      <c r="B8" s="13"/>
      <c r="C8" s="13"/>
      <c r="D8" s="14"/>
      <c r="E8" s="15"/>
      <c r="F8" s="7" t="str">
        <f t="shared" ref="F8:F56" si="5">IF(ISBLANK(E8)=FALSE,DATEDIF(E8,DATE(2024,6,14),"Y"),"")</f>
        <v/>
      </c>
      <c r="G8" s="23"/>
      <c r="H8" s="24"/>
      <c r="I8" s="24"/>
      <c r="J8" s="58"/>
      <c r="K8" s="58"/>
      <c r="L8" s="24"/>
      <c r="M8" s="24"/>
      <c r="N8" s="58"/>
      <c r="O8" s="23"/>
      <c r="P8" s="58"/>
      <c r="Q8" s="23"/>
      <c r="R8" s="23"/>
      <c r="S8" s="23"/>
      <c r="T8" s="23"/>
      <c r="U8" s="23"/>
      <c r="V8" s="97">
        <f t="shared" ref="V8:V56" si="6">AG8</f>
        <v>0</v>
      </c>
      <c r="W8" s="99"/>
      <c r="X8" s="99"/>
      <c r="Y8" s="99"/>
      <c r="Z8" s="99"/>
      <c r="AA8" s="97">
        <f t="shared" ref="AA8:AA56" si="7">SUM(AJ8:AK8)</f>
        <v>0</v>
      </c>
      <c r="AB8" s="45" t="str">
        <f t="shared" ref="AB8:AB56" si="8">IF(COUNTA(B8:E8,G8:U8,W8:Z8)=0,"",IF(OR(COUNTBLANK(B8:E8)&gt;0,COUNTA(H8:U8)&lt;1,AND(F8&lt;11,ISBLANK(G8)),AND(F8&gt;10,NOT(ISBLANK(G8)),NOT(G8="nein")),COUNTA(N8:O8)=1,COUNTA(P8:Q8)=1,AND(COUNTA(W8:Z8)&gt;1,COUNTBLANK(B8:E8)&gt;0)),"ERROR","OKAY"))</f>
        <v/>
      </c>
      <c r="AC8" s="45">
        <f t="shared" ref="AC8:AC10" si="9">COUNTA(H8:N8,P8)</f>
        <v>0</v>
      </c>
      <c r="AD8" s="98">
        <f t="shared" ref="AD8:AD10" si="10">COUNTA(P8)+IF(OR(R8="nein",R8=""),0,1)+IF(OR(S8="nein",S8=""),0,1)+IF(OR(T8="nein",T8=""),0,1)+IF(OR(U8="nein",U8=""),0,1)</f>
        <v>0</v>
      </c>
      <c r="AE8" s="45">
        <f t="shared" ref="AE8:AE10" si="11">SUM(AC8:AD8)</f>
        <v>0</v>
      </c>
      <c r="AF8" s="45"/>
      <c r="AG8" s="94">
        <f t="shared" ref="AG8:AG14" si="12">SUM(AH8:AI8)</f>
        <v>0</v>
      </c>
      <c r="AH8" s="94">
        <f t="shared" ref="AH8:AH14" si="13">IF(AE8&lt;1,0,IF(AE8=1,35,IF(AE8=2,35,IF(AE8=3,35,IF(AE8=4,35)))))</f>
        <v>0</v>
      </c>
      <c r="AI8" s="94">
        <f t="shared" ref="AI8:AI14" si="14">IF(AE8&lt;5,0,IF(AE8&gt;4,45))</f>
        <v>0</v>
      </c>
      <c r="AJ8" s="78">
        <f t="shared" si="4"/>
        <v>0</v>
      </c>
      <c r="AK8" s="78">
        <f t="shared" ref="AK8:AK56" si="15">(X8+Z8)*5</f>
        <v>0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ht="18" customHeight="1" x14ac:dyDescent="0.2">
      <c r="A9" s="12" t="str">
        <f>IF(ISBLANK(B9)=FALSE,COUNT(A$7:A8)+1,"")</f>
        <v/>
      </c>
      <c r="B9" s="16"/>
      <c r="C9" s="19"/>
      <c r="D9" s="17"/>
      <c r="E9" s="18"/>
      <c r="F9" s="7" t="str">
        <f t="shared" si="5"/>
        <v/>
      </c>
      <c r="G9" s="23"/>
      <c r="H9" s="24"/>
      <c r="I9" s="24"/>
      <c r="J9" s="58"/>
      <c r="K9" s="58"/>
      <c r="L9" s="24"/>
      <c r="M9" s="24"/>
      <c r="N9" s="58"/>
      <c r="O9" s="23"/>
      <c r="P9" s="58"/>
      <c r="Q9" s="23"/>
      <c r="R9" s="23"/>
      <c r="S9" s="23"/>
      <c r="T9" s="23"/>
      <c r="U9" s="23"/>
      <c r="V9" s="97">
        <f t="shared" si="6"/>
        <v>0</v>
      </c>
      <c r="W9" s="99"/>
      <c r="X9" s="99"/>
      <c r="Y9" s="99"/>
      <c r="Z9" s="99"/>
      <c r="AA9" s="97">
        <f t="shared" si="7"/>
        <v>0</v>
      </c>
      <c r="AB9" s="45" t="str">
        <f t="shared" si="8"/>
        <v/>
      </c>
      <c r="AC9" s="45">
        <f t="shared" si="9"/>
        <v>0</v>
      </c>
      <c r="AD9" s="98">
        <f t="shared" si="10"/>
        <v>0</v>
      </c>
      <c r="AE9" s="45">
        <f t="shared" si="11"/>
        <v>0</v>
      </c>
      <c r="AF9" s="45"/>
      <c r="AG9" s="94">
        <f t="shared" si="12"/>
        <v>0</v>
      </c>
      <c r="AH9" s="94">
        <f t="shared" si="13"/>
        <v>0</v>
      </c>
      <c r="AI9" s="94">
        <f t="shared" si="14"/>
        <v>0</v>
      </c>
      <c r="AJ9" s="78">
        <f t="shared" si="4"/>
        <v>0</v>
      </c>
      <c r="AK9" s="78">
        <f t="shared" si="15"/>
        <v>0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ht="18" customHeight="1" x14ac:dyDescent="0.2">
      <c r="A10" s="12" t="str">
        <f>IF(ISBLANK(B10)=FALSE,COUNT(A$7:A9)+1,"")</f>
        <v/>
      </c>
      <c r="B10" s="16"/>
      <c r="C10" s="19"/>
      <c r="D10" s="17"/>
      <c r="E10" s="18"/>
      <c r="F10" s="7" t="str">
        <f t="shared" si="5"/>
        <v/>
      </c>
      <c r="G10" s="23"/>
      <c r="H10" s="24"/>
      <c r="I10" s="24"/>
      <c r="J10" s="58"/>
      <c r="K10" s="58"/>
      <c r="L10" s="24"/>
      <c r="M10" s="24"/>
      <c r="N10" s="58"/>
      <c r="O10" s="23"/>
      <c r="P10" s="58"/>
      <c r="Q10" s="96"/>
      <c r="R10" s="23"/>
      <c r="S10" s="23"/>
      <c r="T10" s="23"/>
      <c r="U10" s="23"/>
      <c r="V10" s="97">
        <f t="shared" si="6"/>
        <v>0</v>
      </c>
      <c r="W10" s="99"/>
      <c r="X10" s="99"/>
      <c r="Y10" s="99"/>
      <c r="Z10" s="99"/>
      <c r="AA10" s="97">
        <f t="shared" si="7"/>
        <v>0</v>
      </c>
      <c r="AB10" s="45" t="str">
        <f t="shared" si="8"/>
        <v/>
      </c>
      <c r="AC10" s="45">
        <f t="shared" si="9"/>
        <v>0</v>
      </c>
      <c r="AD10" s="98">
        <f t="shared" si="10"/>
        <v>0</v>
      </c>
      <c r="AE10" s="45">
        <f t="shared" si="11"/>
        <v>0</v>
      </c>
      <c r="AF10" s="45"/>
      <c r="AG10" s="94">
        <f t="shared" si="12"/>
        <v>0</v>
      </c>
      <c r="AH10" s="94">
        <f t="shared" si="13"/>
        <v>0</v>
      </c>
      <c r="AI10" s="94">
        <f t="shared" si="14"/>
        <v>0</v>
      </c>
      <c r="AJ10" s="78">
        <f t="shared" si="4"/>
        <v>0</v>
      </c>
      <c r="AK10" s="78">
        <f t="shared" si="15"/>
        <v>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ht="18" customHeight="1" x14ac:dyDescent="0.2">
      <c r="A11" s="12" t="str">
        <f>IF(ISBLANK(B11)=FALSE,COUNT(A$7:A10)+1,"")</f>
        <v/>
      </c>
      <c r="B11" s="16"/>
      <c r="C11" s="19"/>
      <c r="D11" s="17"/>
      <c r="E11" s="18"/>
      <c r="F11" s="7" t="str">
        <f t="shared" si="5"/>
        <v/>
      </c>
      <c r="G11" s="23"/>
      <c r="H11" s="24"/>
      <c r="I11" s="24"/>
      <c r="J11" s="58"/>
      <c r="K11" s="58"/>
      <c r="L11" s="24"/>
      <c r="M11" s="24"/>
      <c r="N11" s="58"/>
      <c r="O11" s="23"/>
      <c r="P11" s="58"/>
      <c r="Q11" s="23"/>
      <c r="R11" s="23"/>
      <c r="S11" s="23"/>
      <c r="T11" s="23"/>
      <c r="U11" s="23"/>
      <c r="V11" s="97">
        <f t="shared" si="6"/>
        <v>0</v>
      </c>
      <c r="W11" s="99"/>
      <c r="X11" s="99"/>
      <c r="Y11" s="99"/>
      <c r="Z11" s="99"/>
      <c r="AA11" s="97">
        <f t="shared" si="7"/>
        <v>0</v>
      </c>
      <c r="AB11" s="45" t="str">
        <f t="shared" si="8"/>
        <v/>
      </c>
      <c r="AC11" s="45">
        <f t="shared" ref="AC11:AC56" si="16">COUNTA(H11:N11,P11)</f>
        <v>0</v>
      </c>
      <c r="AD11" s="98">
        <f t="shared" ref="AD11:AD56" si="17">COUNTA(P11)+IF(OR(R11="nein",R11=""),0,1)+IF(OR(S11="nein",S11=""),0,1)+IF(OR(T11="nein",T11=""),0,1)+IF(OR(U11="nein",U11=""),0,1)</f>
        <v>0</v>
      </c>
      <c r="AE11" s="45">
        <f t="shared" ref="AE11:AE56" si="18">SUM(AC11:AD11)</f>
        <v>0</v>
      </c>
      <c r="AF11" s="45"/>
      <c r="AG11" s="94">
        <f t="shared" si="12"/>
        <v>0</v>
      </c>
      <c r="AH11" s="94">
        <f t="shared" si="13"/>
        <v>0</v>
      </c>
      <c r="AI11" s="94">
        <f t="shared" si="14"/>
        <v>0</v>
      </c>
      <c r="AJ11" s="78">
        <f t="shared" si="4"/>
        <v>0</v>
      </c>
      <c r="AK11" s="78">
        <f t="shared" si="15"/>
        <v>0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ht="18" customHeight="1" x14ac:dyDescent="0.2">
      <c r="A12" s="12" t="str">
        <f>IF(ISBLANK(B12)=FALSE,COUNT(A$7:A11)+1,"")</f>
        <v/>
      </c>
      <c r="B12" s="16"/>
      <c r="C12" s="19"/>
      <c r="D12" s="17"/>
      <c r="E12" s="18"/>
      <c r="F12" s="7" t="str">
        <f t="shared" si="5"/>
        <v/>
      </c>
      <c r="G12" s="23"/>
      <c r="H12" s="24"/>
      <c r="I12" s="24"/>
      <c r="J12" s="58"/>
      <c r="K12" s="58"/>
      <c r="L12" s="24"/>
      <c r="M12" s="24"/>
      <c r="N12" s="58"/>
      <c r="O12" s="23"/>
      <c r="P12" s="58"/>
      <c r="Q12" s="23"/>
      <c r="R12" s="23"/>
      <c r="S12" s="23"/>
      <c r="T12" s="23"/>
      <c r="U12" s="23"/>
      <c r="V12" s="97">
        <f t="shared" si="6"/>
        <v>0</v>
      </c>
      <c r="W12" s="99"/>
      <c r="X12" s="99"/>
      <c r="Y12" s="99"/>
      <c r="Z12" s="99"/>
      <c r="AA12" s="97">
        <f t="shared" si="7"/>
        <v>0</v>
      </c>
      <c r="AB12" s="45" t="str">
        <f t="shared" si="8"/>
        <v/>
      </c>
      <c r="AC12" s="45">
        <f t="shared" si="16"/>
        <v>0</v>
      </c>
      <c r="AD12" s="98">
        <f t="shared" si="17"/>
        <v>0</v>
      </c>
      <c r="AE12" s="45">
        <f t="shared" si="18"/>
        <v>0</v>
      </c>
      <c r="AF12" s="45"/>
      <c r="AG12" s="94">
        <f t="shared" si="12"/>
        <v>0</v>
      </c>
      <c r="AH12" s="94">
        <f t="shared" si="13"/>
        <v>0</v>
      </c>
      <c r="AI12" s="94">
        <f t="shared" si="14"/>
        <v>0</v>
      </c>
      <c r="AJ12" s="78">
        <f t="shared" si="4"/>
        <v>0</v>
      </c>
      <c r="AK12" s="78">
        <f t="shared" si="15"/>
        <v>0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ht="18" customHeight="1" x14ac:dyDescent="0.2">
      <c r="A13" s="12" t="str">
        <f>IF(ISBLANK(B13)=FALSE,COUNT(A$7:A12)+1,"")</f>
        <v/>
      </c>
      <c r="B13" s="16"/>
      <c r="C13" s="19"/>
      <c r="D13" s="17"/>
      <c r="E13" s="18"/>
      <c r="F13" s="7" t="str">
        <f t="shared" si="5"/>
        <v/>
      </c>
      <c r="G13" s="23"/>
      <c r="H13" s="24"/>
      <c r="I13" s="24"/>
      <c r="J13" s="58"/>
      <c r="K13" s="58"/>
      <c r="L13" s="24"/>
      <c r="M13" s="24"/>
      <c r="N13" s="58"/>
      <c r="O13" s="23"/>
      <c r="P13" s="58"/>
      <c r="Q13" s="23"/>
      <c r="R13" s="23"/>
      <c r="S13" s="23"/>
      <c r="T13" s="23"/>
      <c r="U13" s="23"/>
      <c r="V13" s="97">
        <f t="shared" si="6"/>
        <v>0</v>
      </c>
      <c r="W13" s="99"/>
      <c r="X13" s="99"/>
      <c r="Y13" s="99"/>
      <c r="Z13" s="99"/>
      <c r="AA13" s="97">
        <f t="shared" si="7"/>
        <v>0</v>
      </c>
      <c r="AB13" s="45" t="str">
        <f t="shared" si="8"/>
        <v/>
      </c>
      <c r="AC13" s="45">
        <f t="shared" si="16"/>
        <v>0</v>
      </c>
      <c r="AD13" s="98">
        <f t="shared" si="17"/>
        <v>0</v>
      </c>
      <c r="AE13" s="45">
        <f t="shared" si="18"/>
        <v>0</v>
      </c>
      <c r="AF13" s="45"/>
      <c r="AG13" s="94">
        <f t="shared" si="12"/>
        <v>0</v>
      </c>
      <c r="AH13" s="94">
        <f t="shared" si="13"/>
        <v>0</v>
      </c>
      <c r="AI13" s="94">
        <f t="shared" si="14"/>
        <v>0</v>
      </c>
      <c r="AJ13" s="78">
        <f t="shared" si="4"/>
        <v>0</v>
      </c>
      <c r="AK13" s="78">
        <f t="shared" si="15"/>
        <v>0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ht="18" customHeight="1" x14ac:dyDescent="0.2">
      <c r="A14" s="12" t="str">
        <f>IF(ISBLANK(B14)=FALSE,COUNT(A$7:A13)+1,"")</f>
        <v/>
      </c>
      <c r="B14" s="16"/>
      <c r="C14" s="19"/>
      <c r="D14" s="17"/>
      <c r="E14" s="18"/>
      <c r="F14" s="7" t="str">
        <f t="shared" si="5"/>
        <v/>
      </c>
      <c r="G14" s="23"/>
      <c r="H14" s="24"/>
      <c r="I14" s="24"/>
      <c r="J14" s="58"/>
      <c r="K14" s="58"/>
      <c r="L14" s="24"/>
      <c r="M14" s="24"/>
      <c r="N14" s="58"/>
      <c r="O14" s="23"/>
      <c r="P14" s="58"/>
      <c r="Q14" s="23"/>
      <c r="R14" s="23"/>
      <c r="S14" s="23"/>
      <c r="T14" s="23"/>
      <c r="U14" s="23"/>
      <c r="V14" s="97">
        <f t="shared" si="6"/>
        <v>0</v>
      </c>
      <c r="W14" s="99"/>
      <c r="X14" s="99"/>
      <c r="Y14" s="99"/>
      <c r="Z14" s="99"/>
      <c r="AA14" s="97">
        <f t="shared" si="7"/>
        <v>0</v>
      </c>
      <c r="AB14" s="45" t="str">
        <f t="shared" si="8"/>
        <v/>
      </c>
      <c r="AC14" s="45">
        <f t="shared" si="16"/>
        <v>0</v>
      </c>
      <c r="AD14" s="98">
        <f t="shared" si="17"/>
        <v>0</v>
      </c>
      <c r="AE14" s="45">
        <f t="shared" si="18"/>
        <v>0</v>
      </c>
      <c r="AF14" s="45"/>
      <c r="AG14" s="94">
        <f t="shared" si="12"/>
        <v>0</v>
      </c>
      <c r="AH14" s="94">
        <f t="shared" si="13"/>
        <v>0</v>
      </c>
      <c r="AI14" s="94">
        <f t="shared" si="14"/>
        <v>0</v>
      </c>
      <c r="AJ14" s="78">
        <f t="shared" si="4"/>
        <v>0</v>
      </c>
      <c r="AK14" s="78">
        <f t="shared" si="15"/>
        <v>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ht="18" customHeight="1" x14ac:dyDescent="0.2">
      <c r="A15" s="12" t="str">
        <f>IF(ISBLANK(B15)=FALSE,COUNT(A$7:A14)+1,"")</f>
        <v/>
      </c>
      <c r="B15" s="16"/>
      <c r="C15" s="19"/>
      <c r="D15" s="17"/>
      <c r="E15" s="18"/>
      <c r="F15" s="7" t="str">
        <f t="shared" si="5"/>
        <v/>
      </c>
      <c r="G15" s="23"/>
      <c r="H15" s="24"/>
      <c r="I15" s="24"/>
      <c r="J15" s="58"/>
      <c r="K15" s="58"/>
      <c r="L15" s="24"/>
      <c r="M15" s="24"/>
      <c r="N15" s="58"/>
      <c r="O15" s="23"/>
      <c r="P15" s="58"/>
      <c r="Q15" s="23"/>
      <c r="R15" s="23"/>
      <c r="S15" s="23"/>
      <c r="T15" s="23"/>
      <c r="U15" s="23"/>
      <c r="V15" s="97">
        <f t="shared" si="6"/>
        <v>0</v>
      </c>
      <c r="W15" s="99"/>
      <c r="X15" s="99"/>
      <c r="Y15" s="99"/>
      <c r="Z15" s="99"/>
      <c r="AA15" s="97">
        <f t="shared" si="7"/>
        <v>0</v>
      </c>
      <c r="AB15" s="45" t="str">
        <f t="shared" si="8"/>
        <v/>
      </c>
      <c r="AC15" s="45">
        <f t="shared" si="16"/>
        <v>0</v>
      </c>
      <c r="AD15" s="98">
        <f t="shared" si="17"/>
        <v>0</v>
      </c>
      <c r="AE15" s="45">
        <f t="shared" si="18"/>
        <v>0</v>
      </c>
      <c r="AF15" s="45"/>
      <c r="AG15" s="94">
        <f t="shared" ref="AG15:AG56" si="19">SUM(AH15:AI15)</f>
        <v>0</v>
      </c>
      <c r="AH15" s="94">
        <f t="shared" ref="AH15:AH56" si="20">IF(AE15&lt;1,0,IF(AE15=1,35,IF(AE15=2,35,IF(AE15=3,35,IF(AE15=4,35)))))</f>
        <v>0</v>
      </c>
      <c r="AI15" s="94">
        <f t="shared" ref="AI15:AI56" si="21">IF(AE15&lt;5,0,IF(AE15&gt;4,45))</f>
        <v>0</v>
      </c>
      <c r="AJ15" s="78">
        <f t="shared" si="4"/>
        <v>0</v>
      </c>
      <c r="AK15" s="78">
        <f t="shared" si="15"/>
        <v>0</v>
      </c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</row>
    <row r="16" spans="1:258" ht="18" customHeight="1" x14ac:dyDescent="0.2">
      <c r="A16" s="12" t="str">
        <f>IF(ISBLANK(B16)=FALSE,COUNT(A$7:A15)+1,"")</f>
        <v/>
      </c>
      <c r="B16" s="16"/>
      <c r="C16" s="19"/>
      <c r="D16" s="17"/>
      <c r="E16" s="18"/>
      <c r="F16" s="7" t="str">
        <f t="shared" si="5"/>
        <v/>
      </c>
      <c r="G16" s="23"/>
      <c r="H16" s="24"/>
      <c r="I16" s="24"/>
      <c r="J16" s="58"/>
      <c r="K16" s="58"/>
      <c r="L16" s="24"/>
      <c r="M16" s="24"/>
      <c r="N16" s="58"/>
      <c r="O16" s="23"/>
      <c r="P16" s="58"/>
      <c r="Q16" s="23"/>
      <c r="R16" s="23"/>
      <c r="S16" s="23"/>
      <c r="T16" s="23"/>
      <c r="U16" s="23"/>
      <c r="V16" s="97">
        <f t="shared" si="6"/>
        <v>0</v>
      </c>
      <c r="W16" s="99"/>
      <c r="X16" s="99"/>
      <c r="Y16" s="99"/>
      <c r="Z16" s="99"/>
      <c r="AA16" s="97">
        <f t="shared" si="7"/>
        <v>0</v>
      </c>
      <c r="AB16" s="45" t="str">
        <f t="shared" si="8"/>
        <v/>
      </c>
      <c r="AC16" s="45">
        <f t="shared" si="16"/>
        <v>0</v>
      </c>
      <c r="AD16" s="98">
        <f t="shared" si="17"/>
        <v>0</v>
      </c>
      <c r="AE16" s="45">
        <f t="shared" si="18"/>
        <v>0</v>
      </c>
      <c r="AF16" s="45"/>
      <c r="AG16" s="94">
        <f t="shared" si="19"/>
        <v>0</v>
      </c>
      <c r="AH16" s="94">
        <f t="shared" si="20"/>
        <v>0</v>
      </c>
      <c r="AI16" s="94">
        <f t="shared" si="21"/>
        <v>0</v>
      </c>
      <c r="AJ16" s="78">
        <f t="shared" si="4"/>
        <v>0</v>
      </c>
      <c r="AK16" s="78">
        <f t="shared" si="15"/>
        <v>0</v>
      </c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</row>
    <row r="17" spans="1:258" ht="18" customHeight="1" x14ac:dyDescent="0.2">
      <c r="A17" s="12" t="str">
        <f>IF(ISBLANK(B17)=FALSE,COUNT(A$7:A16)+1,"")</f>
        <v/>
      </c>
      <c r="B17" s="16"/>
      <c r="C17" s="16"/>
      <c r="D17" s="17"/>
      <c r="E17" s="18"/>
      <c r="F17" s="7" t="str">
        <f t="shared" si="5"/>
        <v/>
      </c>
      <c r="G17" s="23"/>
      <c r="H17" s="24"/>
      <c r="I17" s="24"/>
      <c r="J17" s="58"/>
      <c r="K17" s="58"/>
      <c r="L17" s="24"/>
      <c r="M17" s="24"/>
      <c r="N17" s="58"/>
      <c r="O17" s="23"/>
      <c r="P17" s="58"/>
      <c r="Q17" s="23"/>
      <c r="R17" s="23"/>
      <c r="S17" s="23"/>
      <c r="T17" s="23"/>
      <c r="U17" s="23"/>
      <c r="V17" s="97">
        <f t="shared" si="6"/>
        <v>0</v>
      </c>
      <c r="W17" s="99"/>
      <c r="X17" s="99"/>
      <c r="Y17" s="99"/>
      <c r="Z17" s="99"/>
      <c r="AA17" s="97">
        <f t="shared" si="7"/>
        <v>0</v>
      </c>
      <c r="AB17" s="45" t="str">
        <f t="shared" si="8"/>
        <v/>
      </c>
      <c r="AC17" s="45">
        <f t="shared" si="16"/>
        <v>0</v>
      </c>
      <c r="AD17" s="98">
        <f t="shared" si="17"/>
        <v>0</v>
      </c>
      <c r="AE17" s="45">
        <f t="shared" si="18"/>
        <v>0</v>
      </c>
      <c r="AF17" s="45"/>
      <c r="AG17" s="94">
        <f t="shared" si="19"/>
        <v>0</v>
      </c>
      <c r="AH17" s="94">
        <f t="shared" si="20"/>
        <v>0</v>
      </c>
      <c r="AI17" s="94">
        <f t="shared" si="21"/>
        <v>0</v>
      </c>
      <c r="AJ17" s="78">
        <f t="shared" si="4"/>
        <v>0</v>
      </c>
      <c r="AK17" s="78">
        <f t="shared" si="15"/>
        <v>0</v>
      </c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</row>
    <row r="18" spans="1:258" ht="18" customHeight="1" x14ac:dyDescent="0.2">
      <c r="A18" s="12" t="str">
        <f>IF(ISBLANK(B18)=FALSE,COUNT(A$7:A17)+1,"")</f>
        <v/>
      </c>
      <c r="B18" s="16"/>
      <c r="C18" s="16"/>
      <c r="D18" s="17"/>
      <c r="E18" s="18"/>
      <c r="F18" s="7" t="str">
        <f t="shared" si="5"/>
        <v/>
      </c>
      <c r="G18" s="23"/>
      <c r="H18" s="24"/>
      <c r="I18" s="24"/>
      <c r="J18" s="58"/>
      <c r="K18" s="58"/>
      <c r="L18" s="24"/>
      <c r="M18" s="24"/>
      <c r="N18" s="58"/>
      <c r="O18" s="23"/>
      <c r="P18" s="58"/>
      <c r="Q18" s="23"/>
      <c r="R18" s="23"/>
      <c r="S18" s="23"/>
      <c r="T18" s="23"/>
      <c r="U18" s="23"/>
      <c r="V18" s="97">
        <f t="shared" si="6"/>
        <v>0</v>
      </c>
      <c r="W18" s="99"/>
      <c r="X18" s="99"/>
      <c r="Y18" s="99"/>
      <c r="Z18" s="99"/>
      <c r="AA18" s="97">
        <f t="shared" si="7"/>
        <v>0</v>
      </c>
      <c r="AB18" s="45" t="str">
        <f t="shared" si="8"/>
        <v/>
      </c>
      <c r="AC18" s="45">
        <f t="shared" si="16"/>
        <v>0</v>
      </c>
      <c r="AD18" s="98">
        <f t="shared" si="17"/>
        <v>0</v>
      </c>
      <c r="AE18" s="45">
        <f t="shared" si="18"/>
        <v>0</v>
      </c>
      <c r="AF18" s="45"/>
      <c r="AG18" s="94">
        <f t="shared" si="19"/>
        <v>0</v>
      </c>
      <c r="AH18" s="94">
        <f t="shared" si="20"/>
        <v>0</v>
      </c>
      <c r="AI18" s="94">
        <f t="shared" si="21"/>
        <v>0</v>
      </c>
      <c r="AJ18" s="78">
        <f t="shared" si="4"/>
        <v>0</v>
      </c>
      <c r="AK18" s="78">
        <f t="shared" si="15"/>
        <v>0</v>
      </c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</row>
    <row r="19" spans="1:258" ht="18" customHeight="1" x14ac:dyDescent="0.2">
      <c r="A19" s="12" t="str">
        <f>IF(ISBLANK(B19)=FALSE,COUNT(A$7:A18)+1,"")</f>
        <v/>
      </c>
      <c r="B19" s="16"/>
      <c r="C19" s="16"/>
      <c r="D19" s="17"/>
      <c r="E19" s="18"/>
      <c r="F19" s="7" t="str">
        <f t="shared" si="5"/>
        <v/>
      </c>
      <c r="G19" s="23"/>
      <c r="H19" s="24"/>
      <c r="I19" s="24"/>
      <c r="J19" s="58"/>
      <c r="K19" s="58"/>
      <c r="L19" s="24"/>
      <c r="M19" s="24"/>
      <c r="N19" s="58"/>
      <c r="O19" s="23"/>
      <c r="P19" s="58"/>
      <c r="Q19" s="23"/>
      <c r="R19" s="23"/>
      <c r="S19" s="23"/>
      <c r="T19" s="23"/>
      <c r="U19" s="23"/>
      <c r="V19" s="97">
        <f t="shared" si="6"/>
        <v>0</v>
      </c>
      <c r="W19" s="99"/>
      <c r="X19" s="99"/>
      <c r="Y19" s="99"/>
      <c r="Z19" s="99"/>
      <c r="AA19" s="97">
        <f t="shared" si="7"/>
        <v>0</v>
      </c>
      <c r="AB19" s="45" t="str">
        <f t="shared" si="8"/>
        <v/>
      </c>
      <c r="AC19" s="45">
        <f t="shared" si="16"/>
        <v>0</v>
      </c>
      <c r="AD19" s="98">
        <f t="shared" si="17"/>
        <v>0</v>
      </c>
      <c r="AE19" s="45">
        <f t="shared" si="18"/>
        <v>0</v>
      </c>
      <c r="AF19" s="45"/>
      <c r="AG19" s="94">
        <f t="shared" si="19"/>
        <v>0</v>
      </c>
      <c r="AH19" s="94">
        <f t="shared" si="20"/>
        <v>0</v>
      </c>
      <c r="AI19" s="94">
        <f t="shared" si="21"/>
        <v>0</v>
      </c>
      <c r="AJ19" s="78">
        <f t="shared" si="4"/>
        <v>0</v>
      </c>
      <c r="AK19" s="78">
        <f t="shared" si="15"/>
        <v>0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</row>
    <row r="20" spans="1:258" ht="18" customHeight="1" x14ac:dyDescent="0.2">
      <c r="A20" s="12" t="str">
        <f>IF(ISBLANK(B20)=FALSE,COUNT(A$7:A19)+1,"")</f>
        <v/>
      </c>
      <c r="B20" s="16"/>
      <c r="C20" s="16"/>
      <c r="D20" s="17"/>
      <c r="E20" s="18"/>
      <c r="F20" s="7" t="str">
        <f t="shared" si="5"/>
        <v/>
      </c>
      <c r="G20" s="23"/>
      <c r="H20" s="24"/>
      <c r="I20" s="24"/>
      <c r="J20" s="58"/>
      <c r="K20" s="58"/>
      <c r="L20" s="24"/>
      <c r="M20" s="24"/>
      <c r="N20" s="58"/>
      <c r="O20" s="23"/>
      <c r="P20" s="58"/>
      <c r="Q20" s="23"/>
      <c r="R20" s="23"/>
      <c r="S20" s="23"/>
      <c r="T20" s="23"/>
      <c r="U20" s="23"/>
      <c r="V20" s="97">
        <f t="shared" si="6"/>
        <v>0</v>
      </c>
      <c r="W20" s="99"/>
      <c r="X20" s="99"/>
      <c r="Y20" s="99"/>
      <c r="Z20" s="99"/>
      <c r="AA20" s="97">
        <f t="shared" si="7"/>
        <v>0</v>
      </c>
      <c r="AB20" s="45" t="str">
        <f t="shared" si="8"/>
        <v/>
      </c>
      <c r="AC20" s="45">
        <f t="shared" si="16"/>
        <v>0</v>
      </c>
      <c r="AD20" s="98">
        <f t="shared" si="17"/>
        <v>0</v>
      </c>
      <c r="AE20" s="45">
        <f t="shared" si="18"/>
        <v>0</v>
      </c>
      <c r="AF20" s="45"/>
      <c r="AG20" s="94">
        <f t="shared" si="19"/>
        <v>0</v>
      </c>
      <c r="AH20" s="94">
        <f t="shared" si="20"/>
        <v>0</v>
      </c>
      <c r="AI20" s="94">
        <f t="shared" si="21"/>
        <v>0</v>
      </c>
      <c r="AJ20" s="78">
        <f t="shared" si="4"/>
        <v>0</v>
      </c>
      <c r="AK20" s="78">
        <f t="shared" si="15"/>
        <v>0</v>
      </c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</row>
    <row r="21" spans="1:258" ht="18" customHeight="1" x14ac:dyDescent="0.2">
      <c r="A21" s="12" t="str">
        <f>IF(ISBLANK(B21)=FALSE,COUNT(A$7:A20)+1,"")</f>
        <v/>
      </c>
      <c r="B21" s="16"/>
      <c r="C21" s="16"/>
      <c r="D21" s="17"/>
      <c r="E21" s="18"/>
      <c r="F21" s="7" t="str">
        <f t="shared" si="5"/>
        <v/>
      </c>
      <c r="G21" s="23"/>
      <c r="H21" s="24"/>
      <c r="I21" s="24"/>
      <c r="J21" s="58"/>
      <c r="K21" s="58"/>
      <c r="L21" s="24"/>
      <c r="M21" s="24"/>
      <c r="N21" s="58"/>
      <c r="O21" s="23"/>
      <c r="P21" s="58"/>
      <c r="Q21" s="23"/>
      <c r="R21" s="23"/>
      <c r="S21" s="23"/>
      <c r="T21" s="23"/>
      <c r="U21" s="23"/>
      <c r="V21" s="97">
        <f t="shared" si="6"/>
        <v>0</v>
      </c>
      <c r="W21" s="99"/>
      <c r="X21" s="99"/>
      <c r="Y21" s="99"/>
      <c r="Z21" s="99"/>
      <c r="AA21" s="97">
        <f t="shared" si="7"/>
        <v>0</v>
      </c>
      <c r="AB21" s="45" t="str">
        <f t="shared" si="8"/>
        <v/>
      </c>
      <c r="AC21" s="45">
        <f t="shared" si="16"/>
        <v>0</v>
      </c>
      <c r="AD21" s="98">
        <f t="shared" si="17"/>
        <v>0</v>
      </c>
      <c r="AE21" s="45">
        <f t="shared" si="18"/>
        <v>0</v>
      </c>
      <c r="AF21" s="45"/>
      <c r="AG21" s="94">
        <f t="shared" si="19"/>
        <v>0</v>
      </c>
      <c r="AH21" s="94">
        <f t="shared" si="20"/>
        <v>0</v>
      </c>
      <c r="AI21" s="94">
        <f t="shared" si="21"/>
        <v>0</v>
      </c>
      <c r="AJ21" s="78">
        <f t="shared" si="4"/>
        <v>0</v>
      </c>
      <c r="AK21" s="78">
        <f t="shared" si="15"/>
        <v>0</v>
      </c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</row>
    <row r="22" spans="1:258" ht="18" customHeight="1" x14ac:dyDescent="0.2">
      <c r="A22" s="12" t="str">
        <f>IF(ISBLANK(B22)=FALSE,COUNT(A$7:A21)+1,"")</f>
        <v/>
      </c>
      <c r="B22" s="16"/>
      <c r="C22" s="16"/>
      <c r="D22" s="17"/>
      <c r="E22" s="18"/>
      <c r="F22" s="7" t="str">
        <f t="shared" si="5"/>
        <v/>
      </c>
      <c r="G22" s="23"/>
      <c r="H22" s="24"/>
      <c r="I22" s="24"/>
      <c r="J22" s="58"/>
      <c r="K22" s="58"/>
      <c r="L22" s="24"/>
      <c r="M22" s="24"/>
      <c r="N22" s="58"/>
      <c r="O22" s="23"/>
      <c r="P22" s="58"/>
      <c r="Q22" s="23"/>
      <c r="R22" s="23"/>
      <c r="S22" s="23"/>
      <c r="T22" s="23"/>
      <c r="U22" s="23"/>
      <c r="V22" s="97">
        <f t="shared" si="6"/>
        <v>0</v>
      </c>
      <c r="W22" s="99"/>
      <c r="X22" s="99"/>
      <c r="Y22" s="99"/>
      <c r="Z22" s="99"/>
      <c r="AA22" s="97">
        <f t="shared" si="7"/>
        <v>0</v>
      </c>
      <c r="AB22" s="45" t="str">
        <f t="shared" si="8"/>
        <v/>
      </c>
      <c r="AC22" s="45">
        <f t="shared" si="16"/>
        <v>0</v>
      </c>
      <c r="AD22" s="98">
        <f t="shared" si="17"/>
        <v>0</v>
      </c>
      <c r="AE22" s="45">
        <f t="shared" si="18"/>
        <v>0</v>
      </c>
      <c r="AF22" s="45"/>
      <c r="AG22" s="94">
        <f t="shared" si="19"/>
        <v>0</v>
      </c>
      <c r="AH22" s="94">
        <f t="shared" si="20"/>
        <v>0</v>
      </c>
      <c r="AI22" s="94">
        <f t="shared" si="21"/>
        <v>0</v>
      </c>
      <c r="AJ22" s="78">
        <f t="shared" si="4"/>
        <v>0</v>
      </c>
      <c r="AK22" s="78">
        <f t="shared" si="15"/>
        <v>0</v>
      </c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</row>
    <row r="23" spans="1:258" ht="18" customHeight="1" x14ac:dyDescent="0.2">
      <c r="A23" s="12" t="str">
        <f>IF(ISBLANK(B23)=FALSE,COUNT(A$7:A22)+1,"")</f>
        <v/>
      </c>
      <c r="B23" s="16"/>
      <c r="C23" s="16"/>
      <c r="D23" s="17"/>
      <c r="E23" s="18"/>
      <c r="F23" s="7" t="str">
        <f t="shared" si="5"/>
        <v/>
      </c>
      <c r="G23" s="23"/>
      <c r="H23" s="24"/>
      <c r="I23" s="24"/>
      <c r="J23" s="58"/>
      <c r="K23" s="58"/>
      <c r="L23" s="24"/>
      <c r="M23" s="24"/>
      <c r="N23" s="58"/>
      <c r="O23" s="23"/>
      <c r="P23" s="58"/>
      <c r="Q23" s="23"/>
      <c r="R23" s="23"/>
      <c r="S23" s="23"/>
      <c r="T23" s="23"/>
      <c r="U23" s="23"/>
      <c r="V23" s="97">
        <f t="shared" si="6"/>
        <v>0</v>
      </c>
      <c r="W23" s="99"/>
      <c r="X23" s="99"/>
      <c r="Y23" s="99"/>
      <c r="Z23" s="99"/>
      <c r="AA23" s="97">
        <f t="shared" si="7"/>
        <v>0</v>
      </c>
      <c r="AB23" s="45" t="str">
        <f t="shared" si="8"/>
        <v/>
      </c>
      <c r="AC23" s="45">
        <f t="shared" si="16"/>
        <v>0</v>
      </c>
      <c r="AD23" s="98">
        <f t="shared" si="17"/>
        <v>0</v>
      </c>
      <c r="AE23" s="45">
        <f t="shared" si="18"/>
        <v>0</v>
      </c>
      <c r="AF23" s="45"/>
      <c r="AG23" s="94">
        <f t="shared" si="19"/>
        <v>0</v>
      </c>
      <c r="AH23" s="94">
        <f t="shared" si="20"/>
        <v>0</v>
      </c>
      <c r="AI23" s="94">
        <f t="shared" si="21"/>
        <v>0</v>
      </c>
      <c r="AJ23" s="78">
        <f t="shared" si="4"/>
        <v>0</v>
      </c>
      <c r="AK23" s="78">
        <f t="shared" si="15"/>
        <v>0</v>
      </c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</row>
    <row r="24" spans="1:258" ht="18" customHeight="1" x14ac:dyDescent="0.2">
      <c r="A24" s="12" t="str">
        <f>IF(ISBLANK(B24)=FALSE,COUNT(A$7:A23)+1,"")</f>
        <v/>
      </c>
      <c r="B24" s="16"/>
      <c r="C24" s="16"/>
      <c r="D24" s="17"/>
      <c r="E24" s="18"/>
      <c r="F24" s="7" t="str">
        <f t="shared" si="5"/>
        <v/>
      </c>
      <c r="G24" s="23"/>
      <c r="H24" s="24"/>
      <c r="I24" s="24"/>
      <c r="J24" s="58"/>
      <c r="K24" s="58"/>
      <c r="L24" s="24"/>
      <c r="M24" s="24"/>
      <c r="N24" s="58"/>
      <c r="O24" s="23"/>
      <c r="P24" s="58"/>
      <c r="Q24" s="23"/>
      <c r="R24" s="23"/>
      <c r="S24" s="23"/>
      <c r="T24" s="23"/>
      <c r="U24" s="23"/>
      <c r="V24" s="97">
        <f t="shared" si="6"/>
        <v>0</v>
      </c>
      <c r="W24" s="99"/>
      <c r="X24" s="99"/>
      <c r="Y24" s="99"/>
      <c r="Z24" s="99"/>
      <c r="AA24" s="97">
        <f t="shared" si="7"/>
        <v>0</v>
      </c>
      <c r="AB24" s="45" t="str">
        <f t="shared" si="8"/>
        <v/>
      </c>
      <c r="AC24" s="45">
        <f t="shared" si="16"/>
        <v>0</v>
      </c>
      <c r="AD24" s="98">
        <f t="shared" si="17"/>
        <v>0</v>
      </c>
      <c r="AE24" s="45">
        <f t="shared" si="18"/>
        <v>0</v>
      </c>
      <c r="AF24" s="45"/>
      <c r="AG24" s="94">
        <f t="shared" si="19"/>
        <v>0</v>
      </c>
      <c r="AH24" s="94">
        <f t="shared" si="20"/>
        <v>0</v>
      </c>
      <c r="AI24" s="94">
        <f t="shared" si="21"/>
        <v>0</v>
      </c>
      <c r="AJ24" s="78">
        <f t="shared" si="4"/>
        <v>0</v>
      </c>
      <c r="AK24" s="78">
        <f t="shared" si="15"/>
        <v>0</v>
      </c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</row>
    <row r="25" spans="1:258" ht="18" customHeight="1" x14ac:dyDescent="0.2">
      <c r="A25" s="12" t="str">
        <f>IF(ISBLANK(B25)=FALSE,COUNT(A$7:A24)+1,"")</f>
        <v/>
      </c>
      <c r="B25" s="16"/>
      <c r="C25" s="16"/>
      <c r="D25" s="17"/>
      <c r="E25" s="18"/>
      <c r="F25" s="7" t="str">
        <f t="shared" si="5"/>
        <v/>
      </c>
      <c r="G25" s="23"/>
      <c r="H25" s="24"/>
      <c r="I25" s="24"/>
      <c r="J25" s="58"/>
      <c r="K25" s="58"/>
      <c r="L25" s="24"/>
      <c r="M25" s="24"/>
      <c r="N25" s="58"/>
      <c r="O25" s="23"/>
      <c r="P25" s="58"/>
      <c r="Q25" s="23"/>
      <c r="R25" s="23"/>
      <c r="S25" s="23"/>
      <c r="T25" s="23"/>
      <c r="U25" s="23"/>
      <c r="V25" s="97">
        <f t="shared" si="6"/>
        <v>0</v>
      </c>
      <c r="W25" s="99"/>
      <c r="X25" s="99"/>
      <c r="Y25" s="99"/>
      <c r="Z25" s="99"/>
      <c r="AA25" s="97">
        <f t="shared" si="7"/>
        <v>0</v>
      </c>
      <c r="AB25" s="45" t="str">
        <f t="shared" si="8"/>
        <v/>
      </c>
      <c r="AC25" s="45">
        <f t="shared" si="16"/>
        <v>0</v>
      </c>
      <c r="AD25" s="98">
        <f t="shared" si="17"/>
        <v>0</v>
      </c>
      <c r="AE25" s="45">
        <f t="shared" si="18"/>
        <v>0</v>
      </c>
      <c r="AF25" s="45"/>
      <c r="AG25" s="94">
        <f t="shared" si="19"/>
        <v>0</v>
      </c>
      <c r="AH25" s="94">
        <f t="shared" si="20"/>
        <v>0</v>
      </c>
      <c r="AI25" s="94">
        <f t="shared" si="21"/>
        <v>0</v>
      </c>
      <c r="AJ25" s="78">
        <f t="shared" si="4"/>
        <v>0</v>
      </c>
      <c r="AK25" s="78">
        <f t="shared" si="15"/>
        <v>0</v>
      </c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</row>
    <row r="26" spans="1:258" ht="18" customHeight="1" x14ac:dyDescent="0.2">
      <c r="A26" s="12" t="str">
        <f>IF(ISBLANK(B26)=FALSE,COUNT(A$7:A25)+1,"")</f>
        <v/>
      </c>
      <c r="B26" s="16"/>
      <c r="C26" s="16"/>
      <c r="D26" s="17"/>
      <c r="E26" s="18"/>
      <c r="F26" s="7" t="str">
        <f t="shared" si="5"/>
        <v/>
      </c>
      <c r="G26" s="23"/>
      <c r="H26" s="24"/>
      <c r="I26" s="24"/>
      <c r="J26" s="58"/>
      <c r="K26" s="58"/>
      <c r="L26" s="24"/>
      <c r="M26" s="24"/>
      <c r="N26" s="58"/>
      <c r="O26" s="23"/>
      <c r="P26" s="58"/>
      <c r="Q26" s="23"/>
      <c r="R26" s="23"/>
      <c r="S26" s="23"/>
      <c r="T26" s="23"/>
      <c r="U26" s="23"/>
      <c r="V26" s="97">
        <f t="shared" si="6"/>
        <v>0</v>
      </c>
      <c r="W26" s="99"/>
      <c r="X26" s="99"/>
      <c r="Y26" s="99"/>
      <c r="Z26" s="99"/>
      <c r="AA26" s="97">
        <f t="shared" si="7"/>
        <v>0</v>
      </c>
      <c r="AB26" s="45" t="str">
        <f t="shared" si="8"/>
        <v/>
      </c>
      <c r="AC26" s="45">
        <f t="shared" si="16"/>
        <v>0</v>
      </c>
      <c r="AD26" s="98">
        <f t="shared" si="17"/>
        <v>0</v>
      </c>
      <c r="AE26" s="45">
        <f t="shared" si="18"/>
        <v>0</v>
      </c>
      <c r="AF26" s="45"/>
      <c r="AG26" s="94">
        <f t="shared" si="19"/>
        <v>0</v>
      </c>
      <c r="AH26" s="94">
        <f t="shared" si="20"/>
        <v>0</v>
      </c>
      <c r="AI26" s="94">
        <f t="shared" si="21"/>
        <v>0</v>
      </c>
      <c r="AJ26" s="78">
        <f t="shared" si="4"/>
        <v>0</v>
      </c>
      <c r="AK26" s="78">
        <f t="shared" si="15"/>
        <v>0</v>
      </c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</row>
    <row r="27" spans="1:258" ht="18" customHeight="1" x14ac:dyDescent="0.2">
      <c r="A27" s="12" t="str">
        <f>IF(ISBLANK(B27)=FALSE,COUNT(A$7:A26)+1,"")</f>
        <v/>
      </c>
      <c r="B27" s="16"/>
      <c r="C27" s="16"/>
      <c r="D27" s="17"/>
      <c r="E27" s="18"/>
      <c r="F27" s="7" t="str">
        <f t="shared" si="5"/>
        <v/>
      </c>
      <c r="G27" s="23"/>
      <c r="H27" s="24"/>
      <c r="I27" s="24"/>
      <c r="J27" s="58"/>
      <c r="K27" s="58"/>
      <c r="L27" s="24"/>
      <c r="M27" s="24"/>
      <c r="N27" s="58"/>
      <c r="O27" s="23"/>
      <c r="P27" s="58"/>
      <c r="Q27" s="23"/>
      <c r="R27" s="23"/>
      <c r="S27" s="23"/>
      <c r="T27" s="23"/>
      <c r="U27" s="23"/>
      <c r="V27" s="97">
        <f t="shared" si="6"/>
        <v>0</v>
      </c>
      <c r="W27" s="99"/>
      <c r="X27" s="99"/>
      <c r="Y27" s="99"/>
      <c r="Z27" s="99"/>
      <c r="AA27" s="97">
        <f t="shared" si="7"/>
        <v>0</v>
      </c>
      <c r="AB27" s="45" t="str">
        <f t="shared" si="8"/>
        <v/>
      </c>
      <c r="AC27" s="45">
        <f t="shared" si="16"/>
        <v>0</v>
      </c>
      <c r="AD27" s="98">
        <f t="shared" si="17"/>
        <v>0</v>
      </c>
      <c r="AE27" s="45">
        <f t="shared" si="18"/>
        <v>0</v>
      </c>
      <c r="AF27" s="45"/>
      <c r="AG27" s="94">
        <f t="shared" si="19"/>
        <v>0</v>
      </c>
      <c r="AH27" s="94">
        <f t="shared" si="20"/>
        <v>0</v>
      </c>
      <c r="AI27" s="94">
        <f t="shared" si="21"/>
        <v>0</v>
      </c>
      <c r="AJ27" s="78">
        <f t="shared" si="4"/>
        <v>0</v>
      </c>
      <c r="AK27" s="78">
        <f t="shared" si="15"/>
        <v>0</v>
      </c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  <c r="IX27" s="45"/>
    </row>
    <row r="28" spans="1:258" ht="18" customHeight="1" x14ac:dyDescent="0.2">
      <c r="A28" s="12" t="str">
        <f>IF(ISBLANK(B28)=FALSE,COUNT(A$7:A27)+1,"")</f>
        <v/>
      </c>
      <c r="B28" s="16"/>
      <c r="C28" s="16"/>
      <c r="D28" s="17"/>
      <c r="E28" s="18"/>
      <c r="F28" s="7" t="str">
        <f t="shared" si="5"/>
        <v/>
      </c>
      <c r="G28" s="23"/>
      <c r="H28" s="24"/>
      <c r="I28" s="24"/>
      <c r="J28" s="58"/>
      <c r="K28" s="58"/>
      <c r="L28" s="24"/>
      <c r="M28" s="24"/>
      <c r="N28" s="58"/>
      <c r="O28" s="23"/>
      <c r="P28" s="58"/>
      <c r="Q28" s="23"/>
      <c r="R28" s="23"/>
      <c r="S28" s="23"/>
      <c r="T28" s="23"/>
      <c r="U28" s="23"/>
      <c r="V28" s="97">
        <f t="shared" si="6"/>
        <v>0</v>
      </c>
      <c r="W28" s="99"/>
      <c r="X28" s="99"/>
      <c r="Y28" s="99"/>
      <c r="Z28" s="99"/>
      <c r="AA28" s="97">
        <f t="shared" si="7"/>
        <v>0</v>
      </c>
      <c r="AB28" s="45" t="str">
        <f t="shared" si="8"/>
        <v/>
      </c>
      <c r="AC28" s="45">
        <f t="shared" si="16"/>
        <v>0</v>
      </c>
      <c r="AD28" s="98">
        <f t="shared" si="17"/>
        <v>0</v>
      </c>
      <c r="AE28" s="45">
        <f t="shared" si="18"/>
        <v>0</v>
      </c>
      <c r="AF28" s="45"/>
      <c r="AG28" s="94">
        <f t="shared" si="19"/>
        <v>0</v>
      </c>
      <c r="AH28" s="94">
        <f t="shared" si="20"/>
        <v>0</v>
      </c>
      <c r="AI28" s="94">
        <f t="shared" si="21"/>
        <v>0</v>
      </c>
      <c r="AJ28" s="78">
        <f t="shared" si="4"/>
        <v>0</v>
      </c>
      <c r="AK28" s="78">
        <f t="shared" si="15"/>
        <v>0</v>
      </c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  <c r="IX28" s="45"/>
    </row>
    <row r="29" spans="1:258" ht="18" customHeight="1" x14ac:dyDescent="0.2">
      <c r="A29" s="12" t="str">
        <f>IF(ISBLANK(B29)=FALSE,COUNT(A$7:A28)+1,"")</f>
        <v/>
      </c>
      <c r="B29" s="16"/>
      <c r="C29" s="16"/>
      <c r="D29" s="17"/>
      <c r="E29" s="18"/>
      <c r="F29" s="7" t="str">
        <f t="shared" si="5"/>
        <v/>
      </c>
      <c r="G29" s="23"/>
      <c r="H29" s="24"/>
      <c r="I29" s="24"/>
      <c r="J29" s="58"/>
      <c r="K29" s="58"/>
      <c r="L29" s="24"/>
      <c r="M29" s="24"/>
      <c r="N29" s="58"/>
      <c r="O29" s="23"/>
      <c r="P29" s="58"/>
      <c r="Q29" s="23"/>
      <c r="R29" s="23"/>
      <c r="S29" s="23"/>
      <c r="T29" s="23"/>
      <c r="U29" s="23"/>
      <c r="V29" s="97">
        <f t="shared" si="6"/>
        <v>0</v>
      </c>
      <c r="W29" s="99"/>
      <c r="X29" s="99"/>
      <c r="Y29" s="99"/>
      <c r="Z29" s="99"/>
      <c r="AA29" s="97">
        <f t="shared" si="7"/>
        <v>0</v>
      </c>
      <c r="AB29" s="45" t="str">
        <f t="shared" si="8"/>
        <v/>
      </c>
      <c r="AC29" s="45">
        <f t="shared" si="16"/>
        <v>0</v>
      </c>
      <c r="AD29" s="98">
        <f t="shared" si="17"/>
        <v>0</v>
      </c>
      <c r="AE29" s="45">
        <f t="shared" si="18"/>
        <v>0</v>
      </c>
      <c r="AF29" s="45"/>
      <c r="AG29" s="94">
        <f t="shared" si="19"/>
        <v>0</v>
      </c>
      <c r="AH29" s="94">
        <f t="shared" si="20"/>
        <v>0</v>
      </c>
      <c r="AI29" s="94">
        <f t="shared" si="21"/>
        <v>0</v>
      </c>
      <c r="AJ29" s="78">
        <f t="shared" si="4"/>
        <v>0</v>
      </c>
      <c r="AK29" s="78">
        <f t="shared" si="15"/>
        <v>0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  <c r="IX29" s="45"/>
    </row>
    <row r="30" spans="1:258" ht="18" customHeight="1" x14ac:dyDescent="0.2">
      <c r="A30" s="12" t="str">
        <f>IF(ISBLANK(B30)=FALSE,COUNT(A$7:A29)+1,"")</f>
        <v/>
      </c>
      <c r="B30" s="16"/>
      <c r="C30" s="16"/>
      <c r="D30" s="17"/>
      <c r="E30" s="18"/>
      <c r="F30" s="7" t="str">
        <f t="shared" si="5"/>
        <v/>
      </c>
      <c r="G30" s="23"/>
      <c r="H30" s="24"/>
      <c r="I30" s="24"/>
      <c r="J30" s="58"/>
      <c r="K30" s="58"/>
      <c r="L30" s="24"/>
      <c r="M30" s="24"/>
      <c r="N30" s="58"/>
      <c r="O30" s="23"/>
      <c r="P30" s="58"/>
      <c r="Q30" s="23"/>
      <c r="R30" s="23"/>
      <c r="S30" s="23"/>
      <c r="T30" s="23"/>
      <c r="U30" s="23"/>
      <c r="V30" s="97">
        <f t="shared" si="6"/>
        <v>0</v>
      </c>
      <c r="W30" s="99"/>
      <c r="X30" s="99"/>
      <c r="Y30" s="99"/>
      <c r="Z30" s="99"/>
      <c r="AA30" s="97">
        <f t="shared" si="7"/>
        <v>0</v>
      </c>
      <c r="AB30" s="45" t="str">
        <f t="shared" si="8"/>
        <v/>
      </c>
      <c r="AC30" s="45">
        <f t="shared" si="16"/>
        <v>0</v>
      </c>
      <c r="AD30" s="98">
        <f t="shared" si="17"/>
        <v>0</v>
      </c>
      <c r="AE30" s="45">
        <f t="shared" si="18"/>
        <v>0</v>
      </c>
      <c r="AF30" s="45"/>
      <c r="AG30" s="94">
        <f t="shared" si="19"/>
        <v>0</v>
      </c>
      <c r="AH30" s="94">
        <f t="shared" si="20"/>
        <v>0</v>
      </c>
      <c r="AI30" s="94">
        <f t="shared" si="21"/>
        <v>0</v>
      </c>
      <c r="AJ30" s="78">
        <f t="shared" si="4"/>
        <v>0</v>
      </c>
      <c r="AK30" s="78">
        <f t="shared" si="15"/>
        <v>0</v>
      </c>
    </row>
    <row r="31" spans="1:258" ht="18" customHeight="1" x14ac:dyDescent="0.2">
      <c r="A31" s="12" t="str">
        <f>IF(ISBLANK(B31)=FALSE,COUNT(A$7:A30)+1,"")</f>
        <v/>
      </c>
      <c r="B31" s="20"/>
      <c r="C31" s="20"/>
      <c r="D31" s="17"/>
      <c r="E31" s="18"/>
      <c r="F31" s="7" t="str">
        <f t="shared" si="5"/>
        <v/>
      </c>
      <c r="G31" s="23"/>
      <c r="H31" s="24"/>
      <c r="I31" s="24"/>
      <c r="J31" s="58"/>
      <c r="K31" s="58"/>
      <c r="L31" s="24"/>
      <c r="M31" s="24"/>
      <c r="N31" s="58"/>
      <c r="O31" s="23"/>
      <c r="P31" s="58"/>
      <c r="Q31" s="23"/>
      <c r="R31" s="23"/>
      <c r="S31" s="23"/>
      <c r="T31" s="23"/>
      <c r="U31" s="23"/>
      <c r="V31" s="97">
        <f t="shared" si="6"/>
        <v>0</v>
      </c>
      <c r="W31" s="99"/>
      <c r="X31" s="99"/>
      <c r="Y31" s="99"/>
      <c r="Z31" s="99"/>
      <c r="AA31" s="97">
        <f t="shared" si="7"/>
        <v>0</v>
      </c>
      <c r="AB31" s="45" t="str">
        <f t="shared" si="8"/>
        <v/>
      </c>
      <c r="AC31" s="45">
        <f t="shared" si="16"/>
        <v>0</v>
      </c>
      <c r="AD31" s="98">
        <f t="shared" si="17"/>
        <v>0</v>
      </c>
      <c r="AE31" s="45">
        <f t="shared" si="18"/>
        <v>0</v>
      </c>
      <c r="AF31" s="45"/>
      <c r="AG31" s="94">
        <f t="shared" si="19"/>
        <v>0</v>
      </c>
      <c r="AH31" s="94">
        <f t="shared" si="20"/>
        <v>0</v>
      </c>
      <c r="AI31" s="94">
        <f t="shared" si="21"/>
        <v>0</v>
      </c>
      <c r="AJ31" s="78">
        <f t="shared" si="4"/>
        <v>0</v>
      </c>
      <c r="AK31" s="78">
        <f t="shared" si="15"/>
        <v>0</v>
      </c>
    </row>
    <row r="32" spans="1:258" ht="18" customHeight="1" x14ac:dyDescent="0.2">
      <c r="A32" s="12" t="str">
        <f>IF(ISBLANK(B32)=FALSE,COUNT(A$7:A31)+1,"")</f>
        <v/>
      </c>
      <c r="B32" s="20"/>
      <c r="C32" s="20"/>
      <c r="D32" s="17"/>
      <c r="E32" s="18"/>
      <c r="F32" s="7" t="str">
        <f t="shared" si="5"/>
        <v/>
      </c>
      <c r="G32" s="23"/>
      <c r="H32" s="24"/>
      <c r="I32" s="24"/>
      <c r="J32" s="58"/>
      <c r="K32" s="58"/>
      <c r="L32" s="24"/>
      <c r="M32" s="24"/>
      <c r="N32" s="58"/>
      <c r="O32" s="23"/>
      <c r="P32" s="58"/>
      <c r="Q32" s="23"/>
      <c r="R32" s="23"/>
      <c r="S32" s="23"/>
      <c r="T32" s="23"/>
      <c r="U32" s="23"/>
      <c r="V32" s="97">
        <f t="shared" si="6"/>
        <v>0</v>
      </c>
      <c r="W32" s="99"/>
      <c r="X32" s="99"/>
      <c r="Y32" s="99"/>
      <c r="Z32" s="99"/>
      <c r="AA32" s="97">
        <f t="shared" si="7"/>
        <v>0</v>
      </c>
      <c r="AB32" s="45" t="str">
        <f t="shared" si="8"/>
        <v/>
      </c>
      <c r="AC32" s="45">
        <f t="shared" si="16"/>
        <v>0</v>
      </c>
      <c r="AD32" s="98">
        <f t="shared" si="17"/>
        <v>0</v>
      </c>
      <c r="AE32" s="45">
        <f t="shared" si="18"/>
        <v>0</v>
      </c>
      <c r="AF32" s="45"/>
      <c r="AG32" s="94">
        <f t="shared" si="19"/>
        <v>0</v>
      </c>
      <c r="AH32" s="94">
        <f t="shared" si="20"/>
        <v>0</v>
      </c>
      <c r="AI32" s="94">
        <f t="shared" si="21"/>
        <v>0</v>
      </c>
      <c r="AJ32" s="78">
        <f t="shared" si="4"/>
        <v>0</v>
      </c>
      <c r="AK32" s="78">
        <f t="shared" si="15"/>
        <v>0</v>
      </c>
    </row>
    <row r="33" spans="1:37" ht="18" customHeight="1" x14ac:dyDescent="0.2">
      <c r="A33" s="12" t="str">
        <f>IF(ISBLANK(B33)=FALSE,COUNT(A$7:A32)+1,"")</f>
        <v/>
      </c>
      <c r="B33" s="20"/>
      <c r="C33" s="20"/>
      <c r="D33" s="17"/>
      <c r="E33" s="18"/>
      <c r="F33" s="7" t="str">
        <f t="shared" si="5"/>
        <v/>
      </c>
      <c r="G33" s="23"/>
      <c r="H33" s="24"/>
      <c r="I33" s="24"/>
      <c r="J33" s="58"/>
      <c r="K33" s="58"/>
      <c r="L33" s="24"/>
      <c r="M33" s="24"/>
      <c r="N33" s="58"/>
      <c r="O33" s="23"/>
      <c r="P33" s="58"/>
      <c r="Q33" s="23"/>
      <c r="R33" s="23"/>
      <c r="S33" s="23"/>
      <c r="T33" s="23"/>
      <c r="U33" s="23"/>
      <c r="V33" s="97">
        <f t="shared" si="6"/>
        <v>0</v>
      </c>
      <c r="W33" s="99"/>
      <c r="X33" s="99"/>
      <c r="Y33" s="99"/>
      <c r="Z33" s="99"/>
      <c r="AA33" s="97">
        <f t="shared" si="7"/>
        <v>0</v>
      </c>
      <c r="AB33" s="45" t="str">
        <f t="shared" si="8"/>
        <v/>
      </c>
      <c r="AC33" s="45">
        <f t="shared" si="16"/>
        <v>0</v>
      </c>
      <c r="AD33" s="98">
        <f t="shared" si="17"/>
        <v>0</v>
      </c>
      <c r="AE33" s="45">
        <f t="shared" si="18"/>
        <v>0</v>
      </c>
      <c r="AF33" s="45"/>
      <c r="AG33" s="94">
        <f t="shared" si="19"/>
        <v>0</v>
      </c>
      <c r="AH33" s="94">
        <f t="shared" si="20"/>
        <v>0</v>
      </c>
      <c r="AI33" s="94">
        <f t="shared" si="21"/>
        <v>0</v>
      </c>
      <c r="AJ33" s="78">
        <f t="shared" si="4"/>
        <v>0</v>
      </c>
      <c r="AK33" s="78">
        <f t="shared" si="15"/>
        <v>0</v>
      </c>
    </row>
    <row r="34" spans="1:37" ht="18" customHeight="1" x14ac:dyDescent="0.2">
      <c r="A34" s="12" t="str">
        <f>IF(ISBLANK(B34)=FALSE,COUNT(A$7:A33)+1,"")</f>
        <v/>
      </c>
      <c r="B34" s="20"/>
      <c r="C34" s="20"/>
      <c r="D34" s="17"/>
      <c r="E34" s="18"/>
      <c r="F34" s="7" t="str">
        <f t="shared" si="5"/>
        <v/>
      </c>
      <c r="G34" s="23"/>
      <c r="H34" s="24"/>
      <c r="I34" s="24"/>
      <c r="J34" s="58"/>
      <c r="K34" s="58"/>
      <c r="L34" s="24"/>
      <c r="M34" s="24"/>
      <c r="N34" s="58"/>
      <c r="O34" s="23"/>
      <c r="P34" s="58"/>
      <c r="Q34" s="23"/>
      <c r="R34" s="23"/>
      <c r="S34" s="23"/>
      <c r="T34" s="23"/>
      <c r="U34" s="23"/>
      <c r="V34" s="97">
        <f t="shared" si="6"/>
        <v>0</v>
      </c>
      <c r="W34" s="99"/>
      <c r="X34" s="99"/>
      <c r="Y34" s="99"/>
      <c r="Z34" s="99"/>
      <c r="AA34" s="97">
        <f t="shared" si="7"/>
        <v>0</v>
      </c>
      <c r="AB34" s="45" t="str">
        <f t="shared" si="8"/>
        <v/>
      </c>
      <c r="AC34" s="45">
        <f t="shared" si="16"/>
        <v>0</v>
      </c>
      <c r="AD34" s="98">
        <f t="shared" si="17"/>
        <v>0</v>
      </c>
      <c r="AE34" s="45">
        <f t="shared" si="18"/>
        <v>0</v>
      </c>
      <c r="AF34" s="45"/>
      <c r="AG34" s="94">
        <f t="shared" si="19"/>
        <v>0</v>
      </c>
      <c r="AH34" s="94">
        <f t="shared" si="20"/>
        <v>0</v>
      </c>
      <c r="AI34" s="94">
        <f t="shared" si="21"/>
        <v>0</v>
      </c>
      <c r="AJ34" s="78">
        <f t="shared" si="4"/>
        <v>0</v>
      </c>
      <c r="AK34" s="78">
        <f t="shared" si="15"/>
        <v>0</v>
      </c>
    </row>
    <row r="35" spans="1:37" ht="18" customHeight="1" x14ac:dyDescent="0.2">
      <c r="A35" s="12" t="str">
        <f>IF(ISBLANK(B35)=FALSE,COUNT(A$7:A34)+1,"")</f>
        <v/>
      </c>
      <c r="B35" s="20"/>
      <c r="C35" s="20"/>
      <c r="D35" s="17"/>
      <c r="E35" s="18"/>
      <c r="F35" s="7" t="str">
        <f t="shared" si="5"/>
        <v/>
      </c>
      <c r="G35" s="23"/>
      <c r="H35" s="24"/>
      <c r="I35" s="24"/>
      <c r="J35" s="58"/>
      <c r="K35" s="58"/>
      <c r="L35" s="24"/>
      <c r="M35" s="24"/>
      <c r="N35" s="58"/>
      <c r="O35" s="23"/>
      <c r="P35" s="58"/>
      <c r="Q35" s="23"/>
      <c r="R35" s="23"/>
      <c r="S35" s="23"/>
      <c r="T35" s="23"/>
      <c r="U35" s="23"/>
      <c r="V35" s="97">
        <f t="shared" si="6"/>
        <v>0</v>
      </c>
      <c r="W35" s="99"/>
      <c r="X35" s="99"/>
      <c r="Y35" s="99"/>
      <c r="Z35" s="99"/>
      <c r="AA35" s="97">
        <f t="shared" si="7"/>
        <v>0</v>
      </c>
      <c r="AB35" s="45" t="str">
        <f t="shared" si="8"/>
        <v/>
      </c>
      <c r="AC35" s="45">
        <f t="shared" si="16"/>
        <v>0</v>
      </c>
      <c r="AD35" s="98">
        <f t="shared" si="17"/>
        <v>0</v>
      </c>
      <c r="AE35" s="45">
        <f t="shared" si="18"/>
        <v>0</v>
      </c>
      <c r="AF35" s="45"/>
      <c r="AG35" s="94">
        <f t="shared" si="19"/>
        <v>0</v>
      </c>
      <c r="AH35" s="94">
        <f t="shared" si="20"/>
        <v>0</v>
      </c>
      <c r="AI35" s="94">
        <f t="shared" si="21"/>
        <v>0</v>
      </c>
      <c r="AJ35" s="78">
        <f t="shared" si="4"/>
        <v>0</v>
      </c>
      <c r="AK35" s="78">
        <f t="shared" si="15"/>
        <v>0</v>
      </c>
    </row>
    <row r="36" spans="1:37" ht="18" customHeight="1" x14ac:dyDescent="0.2">
      <c r="A36" s="12" t="str">
        <f>IF(ISBLANK(B36)=FALSE,COUNT(A$7:A35)+1,"")</f>
        <v/>
      </c>
      <c r="B36" s="20"/>
      <c r="C36" s="20"/>
      <c r="D36" s="17"/>
      <c r="E36" s="18"/>
      <c r="F36" s="7" t="str">
        <f t="shared" si="5"/>
        <v/>
      </c>
      <c r="G36" s="23"/>
      <c r="H36" s="24"/>
      <c r="I36" s="24"/>
      <c r="J36" s="58"/>
      <c r="K36" s="58"/>
      <c r="L36" s="24"/>
      <c r="M36" s="24"/>
      <c r="N36" s="58"/>
      <c r="O36" s="23"/>
      <c r="P36" s="58"/>
      <c r="Q36" s="23"/>
      <c r="R36" s="23"/>
      <c r="S36" s="23"/>
      <c r="T36" s="23"/>
      <c r="U36" s="23"/>
      <c r="V36" s="97">
        <f t="shared" si="6"/>
        <v>0</v>
      </c>
      <c r="W36" s="99"/>
      <c r="X36" s="99"/>
      <c r="Y36" s="99"/>
      <c r="Z36" s="99"/>
      <c r="AA36" s="97">
        <f t="shared" si="7"/>
        <v>0</v>
      </c>
      <c r="AB36" s="45" t="str">
        <f t="shared" si="8"/>
        <v/>
      </c>
      <c r="AC36" s="45">
        <f t="shared" si="16"/>
        <v>0</v>
      </c>
      <c r="AD36" s="98">
        <f t="shared" si="17"/>
        <v>0</v>
      </c>
      <c r="AE36" s="45">
        <f t="shared" si="18"/>
        <v>0</v>
      </c>
      <c r="AF36" s="45"/>
      <c r="AG36" s="94">
        <f t="shared" si="19"/>
        <v>0</v>
      </c>
      <c r="AH36" s="94">
        <f t="shared" si="20"/>
        <v>0</v>
      </c>
      <c r="AI36" s="94">
        <f t="shared" si="21"/>
        <v>0</v>
      </c>
      <c r="AJ36" s="78">
        <f t="shared" si="4"/>
        <v>0</v>
      </c>
      <c r="AK36" s="78">
        <f t="shared" si="15"/>
        <v>0</v>
      </c>
    </row>
    <row r="37" spans="1:37" ht="18" customHeight="1" x14ac:dyDescent="0.2">
      <c r="A37" s="12" t="str">
        <f>IF(ISBLANK(B37)=FALSE,COUNT(A$7:A36)+1,"")</f>
        <v/>
      </c>
      <c r="B37" s="20"/>
      <c r="C37" s="20"/>
      <c r="D37" s="17"/>
      <c r="E37" s="18"/>
      <c r="F37" s="7" t="str">
        <f t="shared" si="5"/>
        <v/>
      </c>
      <c r="G37" s="23"/>
      <c r="H37" s="24"/>
      <c r="I37" s="24"/>
      <c r="J37" s="58"/>
      <c r="K37" s="58"/>
      <c r="L37" s="24"/>
      <c r="M37" s="24"/>
      <c r="N37" s="58"/>
      <c r="O37" s="23"/>
      <c r="P37" s="58"/>
      <c r="Q37" s="23"/>
      <c r="R37" s="23"/>
      <c r="S37" s="23"/>
      <c r="T37" s="23"/>
      <c r="U37" s="23"/>
      <c r="V37" s="97">
        <f t="shared" si="6"/>
        <v>0</v>
      </c>
      <c r="W37" s="99"/>
      <c r="X37" s="99"/>
      <c r="Y37" s="99"/>
      <c r="Z37" s="99"/>
      <c r="AA37" s="97">
        <f t="shared" si="7"/>
        <v>0</v>
      </c>
      <c r="AB37" s="45" t="str">
        <f t="shared" si="8"/>
        <v/>
      </c>
      <c r="AC37" s="45">
        <f t="shared" si="16"/>
        <v>0</v>
      </c>
      <c r="AD37" s="98">
        <f t="shared" si="17"/>
        <v>0</v>
      </c>
      <c r="AE37" s="45">
        <f t="shared" si="18"/>
        <v>0</v>
      </c>
      <c r="AF37" s="45"/>
      <c r="AG37" s="94">
        <f t="shared" si="19"/>
        <v>0</v>
      </c>
      <c r="AH37" s="94">
        <f t="shared" si="20"/>
        <v>0</v>
      </c>
      <c r="AI37" s="94">
        <f t="shared" si="21"/>
        <v>0</v>
      </c>
      <c r="AJ37" s="78">
        <f t="shared" si="4"/>
        <v>0</v>
      </c>
      <c r="AK37" s="78">
        <f t="shared" si="15"/>
        <v>0</v>
      </c>
    </row>
    <row r="38" spans="1:37" ht="18" customHeight="1" x14ac:dyDescent="0.2">
      <c r="A38" s="12" t="str">
        <f>IF(ISBLANK(B38)=FALSE,COUNT(A$7:A37)+1,"")</f>
        <v/>
      </c>
      <c r="B38" s="20"/>
      <c r="C38" s="20"/>
      <c r="D38" s="17"/>
      <c r="E38" s="18"/>
      <c r="F38" s="7" t="str">
        <f t="shared" si="5"/>
        <v/>
      </c>
      <c r="G38" s="23"/>
      <c r="H38" s="24"/>
      <c r="I38" s="24"/>
      <c r="J38" s="58"/>
      <c r="K38" s="58"/>
      <c r="L38" s="24"/>
      <c r="M38" s="24"/>
      <c r="N38" s="58"/>
      <c r="O38" s="23"/>
      <c r="P38" s="58"/>
      <c r="Q38" s="23"/>
      <c r="R38" s="23"/>
      <c r="S38" s="23"/>
      <c r="T38" s="23"/>
      <c r="U38" s="23"/>
      <c r="V38" s="97">
        <f t="shared" si="6"/>
        <v>0</v>
      </c>
      <c r="W38" s="99"/>
      <c r="X38" s="99"/>
      <c r="Y38" s="99"/>
      <c r="Z38" s="99"/>
      <c r="AA38" s="97">
        <f t="shared" si="7"/>
        <v>0</v>
      </c>
      <c r="AB38" s="45" t="str">
        <f t="shared" si="8"/>
        <v/>
      </c>
      <c r="AC38" s="45">
        <f t="shared" si="16"/>
        <v>0</v>
      </c>
      <c r="AD38" s="98">
        <f t="shared" si="17"/>
        <v>0</v>
      </c>
      <c r="AE38" s="45">
        <f t="shared" si="18"/>
        <v>0</v>
      </c>
      <c r="AF38" s="45"/>
      <c r="AG38" s="94">
        <f t="shared" si="19"/>
        <v>0</v>
      </c>
      <c r="AH38" s="94">
        <f t="shared" si="20"/>
        <v>0</v>
      </c>
      <c r="AI38" s="94">
        <f t="shared" si="21"/>
        <v>0</v>
      </c>
      <c r="AJ38" s="78">
        <f t="shared" si="4"/>
        <v>0</v>
      </c>
      <c r="AK38" s="78">
        <f t="shared" si="15"/>
        <v>0</v>
      </c>
    </row>
    <row r="39" spans="1:37" ht="18" customHeight="1" x14ac:dyDescent="0.2">
      <c r="A39" s="12" t="str">
        <f>IF(ISBLANK(B39)=FALSE,COUNT(A$7:A38)+1,"")</f>
        <v/>
      </c>
      <c r="B39" s="20"/>
      <c r="C39" s="20"/>
      <c r="D39" s="17"/>
      <c r="E39" s="18"/>
      <c r="F39" s="7" t="str">
        <f t="shared" si="5"/>
        <v/>
      </c>
      <c r="G39" s="23"/>
      <c r="H39" s="24"/>
      <c r="I39" s="24"/>
      <c r="J39" s="58"/>
      <c r="K39" s="58"/>
      <c r="L39" s="24"/>
      <c r="M39" s="24"/>
      <c r="N39" s="58"/>
      <c r="O39" s="23"/>
      <c r="P39" s="58"/>
      <c r="Q39" s="23"/>
      <c r="R39" s="23"/>
      <c r="S39" s="23"/>
      <c r="T39" s="23"/>
      <c r="U39" s="23"/>
      <c r="V39" s="97">
        <f t="shared" si="6"/>
        <v>0</v>
      </c>
      <c r="W39" s="99"/>
      <c r="X39" s="99"/>
      <c r="Y39" s="99"/>
      <c r="Z39" s="99"/>
      <c r="AA39" s="97">
        <f t="shared" si="7"/>
        <v>0</v>
      </c>
      <c r="AB39" s="45" t="str">
        <f t="shared" si="8"/>
        <v/>
      </c>
      <c r="AC39" s="45">
        <f t="shared" si="16"/>
        <v>0</v>
      </c>
      <c r="AD39" s="98">
        <f t="shared" si="17"/>
        <v>0</v>
      </c>
      <c r="AE39" s="45">
        <f t="shared" si="18"/>
        <v>0</v>
      </c>
      <c r="AF39" s="45"/>
      <c r="AG39" s="94">
        <f t="shared" si="19"/>
        <v>0</v>
      </c>
      <c r="AH39" s="94">
        <f t="shared" si="20"/>
        <v>0</v>
      </c>
      <c r="AI39" s="94">
        <f t="shared" si="21"/>
        <v>0</v>
      </c>
      <c r="AJ39" s="78">
        <f t="shared" ref="AJ39:AJ56" si="22">(W39+Y39)*12</f>
        <v>0</v>
      </c>
      <c r="AK39" s="78">
        <f t="shared" si="15"/>
        <v>0</v>
      </c>
    </row>
    <row r="40" spans="1:37" ht="18" customHeight="1" x14ac:dyDescent="0.2">
      <c r="A40" s="12" t="str">
        <f>IF(ISBLANK(B40)=FALSE,COUNT(A$7:A39)+1,"")</f>
        <v/>
      </c>
      <c r="B40" s="20"/>
      <c r="C40" s="20"/>
      <c r="D40" s="17"/>
      <c r="E40" s="18"/>
      <c r="F40" s="7" t="str">
        <f t="shared" si="5"/>
        <v/>
      </c>
      <c r="G40" s="23"/>
      <c r="H40" s="24"/>
      <c r="I40" s="24"/>
      <c r="J40" s="58"/>
      <c r="K40" s="58"/>
      <c r="L40" s="24"/>
      <c r="M40" s="24"/>
      <c r="N40" s="58"/>
      <c r="O40" s="23"/>
      <c r="P40" s="58"/>
      <c r="Q40" s="23"/>
      <c r="R40" s="23"/>
      <c r="S40" s="23"/>
      <c r="T40" s="23"/>
      <c r="U40" s="23"/>
      <c r="V40" s="97">
        <f t="shared" si="6"/>
        <v>0</v>
      </c>
      <c r="W40" s="99"/>
      <c r="X40" s="99"/>
      <c r="Y40" s="99"/>
      <c r="Z40" s="99"/>
      <c r="AA40" s="97">
        <f t="shared" si="7"/>
        <v>0</v>
      </c>
      <c r="AB40" s="45" t="str">
        <f t="shared" si="8"/>
        <v/>
      </c>
      <c r="AC40" s="45">
        <f t="shared" si="16"/>
        <v>0</v>
      </c>
      <c r="AD40" s="98">
        <f t="shared" si="17"/>
        <v>0</v>
      </c>
      <c r="AE40" s="45">
        <f t="shared" si="18"/>
        <v>0</v>
      </c>
      <c r="AF40" s="45"/>
      <c r="AG40" s="94">
        <f t="shared" si="19"/>
        <v>0</v>
      </c>
      <c r="AH40" s="94">
        <f t="shared" si="20"/>
        <v>0</v>
      </c>
      <c r="AI40" s="94">
        <f t="shared" si="21"/>
        <v>0</v>
      </c>
      <c r="AJ40" s="78">
        <f t="shared" si="22"/>
        <v>0</v>
      </c>
      <c r="AK40" s="78">
        <f t="shared" si="15"/>
        <v>0</v>
      </c>
    </row>
    <row r="41" spans="1:37" ht="18" customHeight="1" x14ac:dyDescent="0.2">
      <c r="A41" s="12" t="str">
        <f>IF(ISBLANK(B41)=FALSE,COUNT(A$7:A40)+1,"")</f>
        <v/>
      </c>
      <c r="B41" s="20"/>
      <c r="C41" s="20"/>
      <c r="D41" s="17"/>
      <c r="E41" s="18"/>
      <c r="F41" s="7" t="str">
        <f t="shared" si="5"/>
        <v/>
      </c>
      <c r="G41" s="23"/>
      <c r="H41" s="24"/>
      <c r="I41" s="24"/>
      <c r="J41" s="58"/>
      <c r="K41" s="58"/>
      <c r="L41" s="24"/>
      <c r="M41" s="24"/>
      <c r="N41" s="58"/>
      <c r="O41" s="23"/>
      <c r="P41" s="58"/>
      <c r="Q41" s="23"/>
      <c r="R41" s="23"/>
      <c r="S41" s="23"/>
      <c r="T41" s="23"/>
      <c r="U41" s="23"/>
      <c r="V41" s="97">
        <f t="shared" si="6"/>
        <v>0</v>
      </c>
      <c r="W41" s="99"/>
      <c r="X41" s="99"/>
      <c r="Y41" s="99"/>
      <c r="Z41" s="99"/>
      <c r="AA41" s="97">
        <f t="shared" si="7"/>
        <v>0</v>
      </c>
      <c r="AB41" s="45" t="str">
        <f t="shared" si="8"/>
        <v/>
      </c>
      <c r="AC41" s="45">
        <f t="shared" si="16"/>
        <v>0</v>
      </c>
      <c r="AD41" s="98">
        <f t="shared" si="17"/>
        <v>0</v>
      </c>
      <c r="AE41" s="45">
        <f t="shared" si="18"/>
        <v>0</v>
      </c>
      <c r="AF41" s="45"/>
      <c r="AG41" s="94">
        <f t="shared" si="19"/>
        <v>0</v>
      </c>
      <c r="AH41" s="94">
        <f t="shared" si="20"/>
        <v>0</v>
      </c>
      <c r="AI41" s="94">
        <f t="shared" si="21"/>
        <v>0</v>
      </c>
      <c r="AJ41" s="78">
        <f t="shared" si="22"/>
        <v>0</v>
      </c>
      <c r="AK41" s="78">
        <f t="shared" si="15"/>
        <v>0</v>
      </c>
    </row>
    <row r="42" spans="1:37" ht="18" customHeight="1" x14ac:dyDescent="0.2">
      <c r="A42" s="12" t="str">
        <f>IF(ISBLANK(B42)=FALSE,COUNT(A$7:A41)+1,"")</f>
        <v/>
      </c>
      <c r="B42" s="20"/>
      <c r="C42" s="20"/>
      <c r="D42" s="17"/>
      <c r="E42" s="18"/>
      <c r="F42" s="7" t="str">
        <f t="shared" si="5"/>
        <v/>
      </c>
      <c r="G42" s="23"/>
      <c r="H42" s="24"/>
      <c r="I42" s="24"/>
      <c r="J42" s="58"/>
      <c r="K42" s="58"/>
      <c r="L42" s="24"/>
      <c r="M42" s="24"/>
      <c r="N42" s="58"/>
      <c r="O42" s="23"/>
      <c r="P42" s="58"/>
      <c r="Q42" s="23"/>
      <c r="R42" s="23"/>
      <c r="S42" s="23"/>
      <c r="T42" s="23"/>
      <c r="U42" s="23"/>
      <c r="V42" s="97">
        <f t="shared" si="6"/>
        <v>0</v>
      </c>
      <c r="W42" s="99"/>
      <c r="X42" s="99"/>
      <c r="Y42" s="99"/>
      <c r="Z42" s="99"/>
      <c r="AA42" s="97">
        <f t="shared" si="7"/>
        <v>0</v>
      </c>
      <c r="AB42" s="45" t="str">
        <f t="shared" si="8"/>
        <v/>
      </c>
      <c r="AC42" s="45">
        <f t="shared" si="16"/>
        <v>0</v>
      </c>
      <c r="AD42" s="98">
        <f t="shared" si="17"/>
        <v>0</v>
      </c>
      <c r="AE42" s="45">
        <f t="shared" si="18"/>
        <v>0</v>
      </c>
      <c r="AF42" s="45"/>
      <c r="AG42" s="94">
        <f t="shared" si="19"/>
        <v>0</v>
      </c>
      <c r="AH42" s="94">
        <f t="shared" si="20"/>
        <v>0</v>
      </c>
      <c r="AI42" s="94">
        <f t="shared" si="21"/>
        <v>0</v>
      </c>
      <c r="AJ42" s="78">
        <f t="shared" si="22"/>
        <v>0</v>
      </c>
      <c r="AK42" s="78">
        <f t="shared" si="15"/>
        <v>0</v>
      </c>
    </row>
    <row r="43" spans="1:37" ht="18" customHeight="1" x14ac:dyDescent="0.2">
      <c r="A43" s="12" t="str">
        <f>IF(ISBLANK(B43)=FALSE,COUNT(A$7:A42)+1,"")</f>
        <v/>
      </c>
      <c r="B43" s="20"/>
      <c r="C43" s="20"/>
      <c r="D43" s="17"/>
      <c r="E43" s="18"/>
      <c r="F43" s="7" t="str">
        <f t="shared" si="5"/>
        <v/>
      </c>
      <c r="G43" s="23"/>
      <c r="H43" s="24"/>
      <c r="I43" s="24"/>
      <c r="J43" s="58"/>
      <c r="K43" s="58"/>
      <c r="L43" s="24"/>
      <c r="M43" s="24"/>
      <c r="N43" s="58"/>
      <c r="O43" s="23"/>
      <c r="P43" s="58"/>
      <c r="Q43" s="23"/>
      <c r="R43" s="23"/>
      <c r="S43" s="23"/>
      <c r="T43" s="23"/>
      <c r="U43" s="23"/>
      <c r="V43" s="97">
        <f t="shared" si="6"/>
        <v>0</v>
      </c>
      <c r="W43" s="99"/>
      <c r="X43" s="99"/>
      <c r="Y43" s="99"/>
      <c r="Z43" s="99"/>
      <c r="AA43" s="97">
        <f t="shared" si="7"/>
        <v>0</v>
      </c>
      <c r="AB43" s="45" t="str">
        <f t="shared" si="8"/>
        <v/>
      </c>
      <c r="AC43" s="45">
        <f t="shared" si="16"/>
        <v>0</v>
      </c>
      <c r="AD43" s="98">
        <f t="shared" si="17"/>
        <v>0</v>
      </c>
      <c r="AE43" s="45">
        <f t="shared" si="18"/>
        <v>0</v>
      </c>
      <c r="AF43" s="45"/>
      <c r="AG43" s="94">
        <f t="shared" si="19"/>
        <v>0</v>
      </c>
      <c r="AH43" s="94">
        <f t="shared" si="20"/>
        <v>0</v>
      </c>
      <c r="AI43" s="94">
        <f t="shared" si="21"/>
        <v>0</v>
      </c>
      <c r="AJ43" s="78">
        <f t="shared" si="22"/>
        <v>0</v>
      </c>
      <c r="AK43" s="78">
        <f t="shared" si="15"/>
        <v>0</v>
      </c>
    </row>
    <row r="44" spans="1:37" ht="18" customHeight="1" x14ac:dyDescent="0.2">
      <c r="A44" s="12" t="str">
        <f>IF(ISBLANK(B44)=FALSE,COUNT(A$7:A43)+1,"")</f>
        <v/>
      </c>
      <c r="B44" s="20"/>
      <c r="C44" s="20"/>
      <c r="D44" s="17"/>
      <c r="E44" s="18"/>
      <c r="F44" s="7" t="str">
        <f t="shared" si="5"/>
        <v/>
      </c>
      <c r="G44" s="23"/>
      <c r="H44" s="24"/>
      <c r="I44" s="24"/>
      <c r="J44" s="58"/>
      <c r="K44" s="58"/>
      <c r="L44" s="24"/>
      <c r="M44" s="24"/>
      <c r="N44" s="58"/>
      <c r="O44" s="23"/>
      <c r="P44" s="58"/>
      <c r="Q44" s="23"/>
      <c r="R44" s="23"/>
      <c r="S44" s="23"/>
      <c r="T44" s="23"/>
      <c r="U44" s="23"/>
      <c r="V44" s="97">
        <f t="shared" si="6"/>
        <v>0</v>
      </c>
      <c r="W44" s="99"/>
      <c r="X44" s="99"/>
      <c r="Y44" s="99"/>
      <c r="Z44" s="99"/>
      <c r="AA44" s="97">
        <f t="shared" si="7"/>
        <v>0</v>
      </c>
      <c r="AB44" s="45" t="str">
        <f t="shared" si="8"/>
        <v/>
      </c>
      <c r="AC44" s="45">
        <f t="shared" si="16"/>
        <v>0</v>
      </c>
      <c r="AD44" s="98">
        <f t="shared" si="17"/>
        <v>0</v>
      </c>
      <c r="AE44" s="45">
        <f t="shared" si="18"/>
        <v>0</v>
      </c>
      <c r="AF44" s="45"/>
      <c r="AG44" s="94">
        <f t="shared" si="19"/>
        <v>0</v>
      </c>
      <c r="AH44" s="94">
        <f t="shared" si="20"/>
        <v>0</v>
      </c>
      <c r="AI44" s="94">
        <f t="shared" si="21"/>
        <v>0</v>
      </c>
      <c r="AJ44" s="78">
        <f t="shared" si="22"/>
        <v>0</v>
      </c>
      <c r="AK44" s="78">
        <f t="shared" si="15"/>
        <v>0</v>
      </c>
    </row>
    <row r="45" spans="1:37" ht="18" customHeight="1" x14ac:dyDescent="0.2">
      <c r="A45" s="12" t="str">
        <f>IF(ISBLANK(B45)=FALSE,COUNT(A$7:A44)+1,"")</f>
        <v/>
      </c>
      <c r="B45" s="20"/>
      <c r="C45" s="20"/>
      <c r="D45" s="17"/>
      <c r="E45" s="18"/>
      <c r="F45" s="7" t="str">
        <f t="shared" si="5"/>
        <v/>
      </c>
      <c r="G45" s="23"/>
      <c r="H45" s="24"/>
      <c r="I45" s="24"/>
      <c r="J45" s="58"/>
      <c r="K45" s="58"/>
      <c r="L45" s="24"/>
      <c r="M45" s="24"/>
      <c r="N45" s="58"/>
      <c r="O45" s="23"/>
      <c r="P45" s="58"/>
      <c r="Q45" s="23"/>
      <c r="R45" s="23"/>
      <c r="S45" s="23"/>
      <c r="T45" s="23"/>
      <c r="U45" s="23"/>
      <c r="V45" s="97">
        <f t="shared" si="6"/>
        <v>0</v>
      </c>
      <c r="W45" s="99"/>
      <c r="X45" s="99"/>
      <c r="Y45" s="99"/>
      <c r="Z45" s="99"/>
      <c r="AA45" s="97">
        <f t="shared" si="7"/>
        <v>0</v>
      </c>
      <c r="AB45" s="45" t="str">
        <f t="shared" si="8"/>
        <v/>
      </c>
      <c r="AC45" s="45">
        <f t="shared" si="16"/>
        <v>0</v>
      </c>
      <c r="AD45" s="98">
        <f t="shared" si="17"/>
        <v>0</v>
      </c>
      <c r="AE45" s="45">
        <f t="shared" si="18"/>
        <v>0</v>
      </c>
      <c r="AF45" s="45"/>
      <c r="AG45" s="94">
        <f t="shared" si="19"/>
        <v>0</v>
      </c>
      <c r="AH45" s="94">
        <f t="shared" si="20"/>
        <v>0</v>
      </c>
      <c r="AI45" s="94">
        <f t="shared" si="21"/>
        <v>0</v>
      </c>
      <c r="AJ45" s="78">
        <f t="shared" si="22"/>
        <v>0</v>
      </c>
      <c r="AK45" s="78">
        <f t="shared" si="15"/>
        <v>0</v>
      </c>
    </row>
    <row r="46" spans="1:37" ht="18" customHeight="1" x14ac:dyDescent="0.2">
      <c r="A46" s="12" t="str">
        <f>IF(ISBLANK(B46)=FALSE,COUNT(A$7:A45)+1,"")</f>
        <v/>
      </c>
      <c r="B46" s="20"/>
      <c r="C46" s="20"/>
      <c r="D46" s="17"/>
      <c r="E46" s="18"/>
      <c r="F46" s="7" t="str">
        <f t="shared" si="5"/>
        <v/>
      </c>
      <c r="G46" s="23"/>
      <c r="H46" s="24"/>
      <c r="I46" s="24"/>
      <c r="J46" s="58"/>
      <c r="K46" s="58"/>
      <c r="L46" s="24"/>
      <c r="M46" s="24"/>
      <c r="N46" s="58"/>
      <c r="O46" s="23"/>
      <c r="P46" s="58"/>
      <c r="Q46" s="23"/>
      <c r="R46" s="23"/>
      <c r="S46" s="23"/>
      <c r="T46" s="23"/>
      <c r="U46" s="23"/>
      <c r="V46" s="97">
        <f t="shared" si="6"/>
        <v>0</v>
      </c>
      <c r="W46" s="99"/>
      <c r="X46" s="99"/>
      <c r="Y46" s="99"/>
      <c r="Z46" s="99"/>
      <c r="AA46" s="97">
        <f t="shared" si="7"/>
        <v>0</v>
      </c>
      <c r="AB46" s="45" t="str">
        <f t="shared" si="8"/>
        <v/>
      </c>
      <c r="AC46" s="45">
        <f t="shared" si="16"/>
        <v>0</v>
      </c>
      <c r="AD46" s="98">
        <f t="shared" si="17"/>
        <v>0</v>
      </c>
      <c r="AE46" s="45">
        <f t="shared" si="18"/>
        <v>0</v>
      </c>
      <c r="AF46" s="45"/>
      <c r="AG46" s="94">
        <f t="shared" si="19"/>
        <v>0</v>
      </c>
      <c r="AH46" s="94">
        <f t="shared" si="20"/>
        <v>0</v>
      </c>
      <c r="AI46" s="94">
        <f t="shared" si="21"/>
        <v>0</v>
      </c>
      <c r="AJ46" s="78">
        <f t="shared" si="22"/>
        <v>0</v>
      </c>
      <c r="AK46" s="78">
        <f t="shared" si="15"/>
        <v>0</v>
      </c>
    </row>
    <row r="47" spans="1:37" ht="18" customHeight="1" x14ac:dyDescent="0.2">
      <c r="A47" s="12" t="str">
        <f>IF(ISBLANK(B47)=FALSE,COUNT(A$7:A46)+1,"")</f>
        <v/>
      </c>
      <c r="B47" s="20"/>
      <c r="C47" s="20"/>
      <c r="D47" s="17"/>
      <c r="E47" s="18"/>
      <c r="F47" s="7" t="str">
        <f t="shared" si="5"/>
        <v/>
      </c>
      <c r="G47" s="23"/>
      <c r="H47" s="24"/>
      <c r="I47" s="24"/>
      <c r="J47" s="58"/>
      <c r="K47" s="58"/>
      <c r="L47" s="24"/>
      <c r="M47" s="24"/>
      <c r="N47" s="58"/>
      <c r="O47" s="23"/>
      <c r="P47" s="58"/>
      <c r="Q47" s="23"/>
      <c r="R47" s="23"/>
      <c r="S47" s="23"/>
      <c r="T47" s="23"/>
      <c r="U47" s="23"/>
      <c r="V47" s="97">
        <f t="shared" si="6"/>
        <v>0</v>
      </c>
      <c r="W47" s="99"/>
      <c r="X47" s="99"/>
      <c r="Y47" s="99"/>
      <c r="Z47" s="99"/>
      <c r="AA47" s="97">
        <f t="shared" si="7"/>
        <v>0</v>
      </c>
      <c r="AB47" s="45" t="str">
        <f t="shared" si="8"/>
        <v/>
      </c>
      <c r="AC47" s="45">
        <f t="shared" si="16"/>
        <v>0</v>
      </c>
      <c r="AD47" s="98">
        <f t="shared" si="17"/>
        <v>0</v>
      </c>
      <c r="AE47" s="45">
        <f t="shared" si="18"/>
        <v>0</v>
      </c>
      <c r="AF47" s="45"/>
      <c r="AG47" s="94">
        <f t="shared" si="19"/>
        <v>0</v>
      </c>
      <c r="AH47" s="94">
        <f t="shared" si="20"/>
        <v>0</v>
      </c>
      <c r="AI47" s="94">
        <f t="shared" si="21"/>
        <v>0</v>
      </c>
      <c r="AJ47" s="78">
        <f t="shared" si="22"/>
        <v>0</v>
      </c>
      <c r="AK47" s="78">
        <f t="shared" si="15"/>
        <v>0</v>
      </c>
    </row>
    <row r="48" spans="1:37" ht="18" customHeight="1" x14ac:dyDescent="0.2">
      <c r="A48" s="12" t="str">
        <f>IF(ISBLANK(B48)=FALSE,COUNT(A$7:A47)+1,"")</f>
        <v/>
      </c>
      <c r="B48" s="20"/>
      <c r="C48" s="20"/>
      <c r="D48" s="17"/>
      <c r="E48" s="18"/>
      <c r="F48" s="7" t="str">
        <f t="shared" si="5"/>
        <v/>
      </c>
      <c r="G48" s="23"/>
      <c r="H48" s="24"/>
      <c r="I48" s="24"/>
      <c r="J48" s="58"/>
      <c r="K48" s="58"/>
      <c r="L48" s="24"/>
      <c r="M48" s="24"/>
      <c r="N48" s="58"/>
      <c r="O48" s="23"/>
      <c r="P48" s="58"/>
      <c r="Q48" s="23"/>
      <c r="R48" s="23"/>
      <c r="S48" s="23"/>
      <c r="T48" s="23"/>
      <c r="U48" s="23"/>
      <c r="V48" s="97">
        <f t="shared" si="6"/>
        <v>0</v>
      </c>
      <c r="W48" s="99"/>
      <c r="X48" s="99"/>
      <c r="Y48" s="99"/>
      <c r="Z48" s="99"/>
      <c r="AA48" s="97">
        <f t="shared" si="7"/>
        <v>0</v>
      </c>
      <c r="AB48" s="45" t="str">
        <f t="shared" si="8"/>
        <v/>
      </c>
      <c r="AC48" s="45">
        <f t="shared" si="16"/>
        <v>0</v>
      </c>
      <c r="AD48" s="98">
        <f t="shared" si="17"/>
        <v>0</v>
      </c>
      <c r="AE48" s="45">
        <f t="shared" si="18"/>
        <v>0</v>
      </c>
      <c r="AF48" s="45"/>
      <c r="AG48" s="94">
        <f t="shared" si="19"/>
        <v>0</v>
      </c>
      <c r="AH48" s="94">
        <f t="shared" si="20"/>
        <v>0</v>
      </c>
      <c r="AI48" s="94">
        <f t="shared" si="21"/>
        <v>0</v>
      </c>
      <c r="AJ48" s="78">
        <f t="shared" si="22"/>
        <v>0</v>
      </c>
      <c r="AK48" s="78">
        <f t="shared" si="15"/>
        <v>0</v>
      </c>
    </row>
    <row r="49" spans="1:37" ht="18" customHeight="1" x14ac:dyDescent="0.2">
      <c r="A49" s="12" t="str">
        <f>IF(ISBLANK(B49)=FALSE,COUNT(A$7:A48)+1,"")</f>
        <v/>
      </c>
      <c r="B49" s="20"/>
      <c r="C49" s="20"/>
      <c r="D49" s="17"/>
      <c r="E49" s="18"/>
      <c r="F49" s="7" t="str">
        <f t="shared" si="5"/>
        <v/>
      </c>
      <c r="G49" s="23"/>
      <c r="H49" s="24"/>
      <c r="I49" s="24"/>
      <c r="J49" s="58"/>
      <c r="K49" s="58"/>
      <c r="L49" s="24"/>
      <c r="M49" s="24"/>
      <c r="N49" s="58"/>
      <c r="O49" s="23"/>
      <c r="P49" s="58"/>
      <c r="Q49" s="23"/>
      <c r="R49" s="23"/>
      <c r="S49" s="23"/>
      <c r="T49" s="23"/>
      <c r="U49" s="23"/>
      <c r="V49" s="97">
        <f t="shared" si="6"/>
        <v>0</v>
      </c>
      <c r="W49" s="99"/>
      <c r="X49" s="99"/>
      <c r="Y49" s="99"/>
      <c r="Z49" s="99"/>
      <c r="AA49" s="97">
        <f t="shared" si="7"/>
        <v>0</v>
      </c>
      <c r="AB49" s="45" t="str">
        <f t="shared" si="8"/>
        <v/>
      </c>
      <c r="AC49" s="45">
        <f t="shared" si="16"/>
        <v>0</v>
      </c>
      <c r="AD49" s="98">
        <f t="shared" si="17"/>
        <v>0</v>
      </c>
      <c r="AE49" s="45">
        <f t="shared" si="18"/>
        <v>0</v>
      </c>
      <c r="AF49" s="45"/>
      <c r="AG49" s="94">
        <f t="shared" si="19"/>
        <v>0</v>
      </c>
      <c r="AH49" s="94">
        <f t="shared" si="20"/>
        <v>0</v>
      </c>
      <c r="AI49" s="94">
        <f t="shared" si="21"/>
        <v>0</v>
      </c>
      <c r="AJ49" s="78">
        <f t="shared" si="22"/>
        <v>0</v>
      </c>
      <c r="AK49" s="78">
        <f t="shared" si="15"/>
        <v>0</v>
      </c>
    </row>
    <row r="50" spans="1:37" ht="18" customHeight="1" x14ac:dyDescent="0.2">
      <c r="A50" s="12" t="str">
        <f>IF(ISBLANK(B50)=FALSE,COUNT(A$7:A49)+1,"")</f>
        <v/>
      </c>
      <c r="B50" s="20"/>
      <c r="C50" s="20"/>
      <c r="D50" s="17"/>
      <c r="E50" s="18"/>
      <c r="F50" s="7" t="str">
        <f t="shared" si="5"/>
        <v/>
      </c>
      <c r="G50" s="23"/>
      <c r="H50" s="24"/>
      <c r="I50" s="24"/>
      <c r="J50" s="58"/>
      <c r="K50" s="58"/>
      <c r="L50" s="24"/>
      <c r="M50" s="24"/>
      <c r="N50" s="58"/>
      <c r="O50" s="23"/>
      <c r="P50" s="58"/>
      <c r="Q50" s="23"/>
      <c r="R50" s="23"/>
      <c r="S50" s="23"/>
      <c r="T50" s="23"/>
      <c r="U50" s="23"/>
      <c r="V50" s="97">
        <f t="shared" si="6"/>
        <v>0</v>
      </c>
      <c r="W50" s="99"/>
      <c r="X50" s="99"/>
      <c r="Y50" s="99"/>
      <c r="Z50" s="99"/>
      <c r="AA50" s="97">
        <f t="shared" si="7"/>
        <v>0</v>
      </c>
      <c r="AB50" s="45" t="str">
        <f t="shared" si="8"/>
        <v/>
      </c>
      <c r="AC50" s="45">
        <f t="shared" si="16"/>
        <v>0</v>
      </c>
      <c r="AD50" s="98">
        <f t="shared" si="17"/>
        <v>0</v>
      </c>
      <c r="AE50" s="45">
        <f t="shared" si="18"/>
        <v>0</v>
      </c>
      <c r="AF50" s="45"/>
      <c r="AG50" s="94">
        <f t="shared" si="19"/>
        <v>0</v>
      </c>
      <c r="AH50" s="94">
        <f t="shared" si="20"/>
        <v>0</v>
      </c>
      <c r="AI50" s="94">
        <f t="shared" si="21"/>
        <v>0</v>
      </c>
      <c r="AJ50" s="78">
        <f t="shared" si="22"/>
        <v>0</v>
      </c>
      <c r="AK50" s="78">
        <f t="shared" si="15"/>
        <v>0</v>
      </c>
    </row>
    <row r="51" spans="1:37" ht="18" customHeight="1" x14ac:dyDescent="0.2">
      <c r="A51" s="12" t="str">
        <f>IF(ISBLANK(B51)=FALSE,COUNT(A$7:A50)+1,"")</f>
        <v/>
      </c>
      <c r="B51" s="20"/>
      <c r="C51" s="21"/>
      <c r="D51" s="17"/>
      <c r="E51" s="18"/>
      <c r="F51" s="7" t="str">
        <f t="shared" si="5"/>
        <v/>
      </c>
      <c r="G51" s="23"/>
      <c r="H51" s="24"/>
      <c r="I51" s="24"/>
      <c r="J51" s="58"/>
      <c r="K51" s="58"/>
      <c r="L51" s="24"/>
      <c r="M51" s="24"/>
      <c r="N51" s="58"/>
      <c r="O51" s="23"/>
      <c r="P51" s="58"/>
      <c r="Q51" s="23"/>
      <c r="R51" s="23"/>
      <c r="S51" s="23"/>
      <c r="T51" s="23"/>
      <c r="U51" s="23"/>
      <c r="V51" s="97">
        <f t="shared" si="6"/>
        <v>0</v>
      </c>
      <c r="W51" s="99"/>
      <c r="X51" s="99"/>
      <c r="Y51" s="99"/>
      <c r="Z51" s="99"/>
      <c r="AA51" s="97">
        <f t="shared" si="7"/>
        <v>0</v>
      </c>
      <c r="AB51" s="45" t="str">
        <f t="shared" si="8"/>
        <v/>
      </c>
      <c r="AC51" s="45">
        <f t="shared" si="16"/>
        <v>0</v>
      </c>
      <c r="AD51" s="98">
        <f t="shared" si="17"/>
        <v>0</v>
      </c>
      <c r="AE51" s="45">
        <f t="shared" si="18"/>
        <v>0</v>
      </c>
      <c r="AF51" s="45"/>
      <c r="AG51" s="94">
        <f t="shared" si="19"/>
        <v>0</v>
      </c>
      <c r="AH51" s="94">
        <f t="shared" si="20"/>
        <v>0</v>
      </c>
      <c r="AI51" s="94">
        <f t="shared" si="21"/>
        <v>0</v>
      </c>
      <c r="AJ51" s="78">
        <f t="shared" si="22"/>
        <v>0</v>
      </c>
      <c r="AK51" s="78">
        <f t="shared" si="15"/>
        <v>0</v>
      </c>
    </row>
    <row r="52" spans="1:37" ht="18" customHeight="1" x14ac:dyDescent="0.2">
      <c r="A52" s="12" t="str">
        <f>IF(ISBLANK(B52)=FALSE,COUNT(A$7:A51)+1,"")</f>
        <v/>
      </c>
      <c r="B52" s="20"/>
      <c r="C52" s="20"/>
      <c r="D52" s="17"/>
      <c r="E52" s="18"/>
      <c r="F52" s="7" t="str">
        <f t="shared" si="5"/>
        <v/>
      </c>
      <c r="G52" s="23"/>
      <c r="H52" s="24"/>
      <c r="I52" s="24"/>
      <c r="J52" s="58"/>
      <c r="K52" s="58"/>
      <c r="L52" s="24"/>
      <c r="M52" s="24"/>
      <c r="N52" s="58"/>
      <c r="O52" s="23"/>
      <c r="P52" s="58"/>
      <c r="Q52" s="23"/>
      <c r="R52" s="23"/>
      <c r="S52" s="23"/>
      <c r="T52" s="23"/>
      <c r="U52" s="23"/>
      <c r="V52" s="97">
        <f t="shared" si="6"/>
        <v>0</v>
      </c>
      <c r="W52" s="99"/>
      <c r="X52" s="99"/>
      <c r="Y52" s="99"/>
      <c r="Z52" s="99"/>
      <c r="AA52" s="97">
        <f t="shared" si="7"/>
        <v>0</v>
      </c>
      <c r="AB52" s="45" t="str">
        <f t="shared" si="8"/>
        <v/>
      </c>
      <c r="AC52" s="45">
        <f t="shared" si="16"/>
        <v>0</v>
      </c>
      <c r="AD52" s="98">
        <f t="shared" si="17"/>
        <v>0</v>
      </c>
      <c r="AE52" s="45">
        <f t="shared" si="18"/>
        <v>0</v>
      </c>
      <c r="AF52" s="45"/>
      <c r="AG52" s="94">
        <f t="shared" si="19"/>
        <v>0</v>
      </c>
      <c r="AH52" s="94">
        <f t="shared" si="20"/>
        <v>0</v>
      </c>
      <c r="AI52" s="94">
        <f t="shared" si="21"/>
        <v>0</v>
      </c>
      <c r="AJ52" s="78">
        <f t="shared" si="22"/>
        <v>0</v>
      </c>
      <c r="AK52" s="78">
        <f t="shared" si="15"/>
        <v>0</v>
      </c>
    </row>
    <row r="53" spans="1:37" ht="18" customHeight="1" x14ac:dyDescent="0.2">
      <c r="A53" s="12" t="str">
        <f>IF(ISBLANK(B53)=FALSE,COUNT(A$7:A52)+1,"")</f>
        <v/>
      </c>
      <c r="B53" s="22"/>
      <c r="C53" s="20"/>
      <c r="D53" s="17"/>
      <c r="E53" s="18"/>
      <c r="F53" s="7" t="str">
        <f t="shared" si="5"/>
        <v/>
      </c>
      <c r="G53" s="23"/>
      <c r="H53" s="24"/>
      <c r="I53" s="24"/>
      <c r="J53" s="58"/>
      <c r="K53" s="58"/>
      <c r="L53" s="24"/>
      <c r="M53" s="24"/>
      <c r="N53" s="58"/>
      <c r="O53" s="23"/>
      <c r="P53" s="58"/>
      <c r="Q53" s="23"/>
      <c r="R53" s="23"/>
      <c r="S53" s="23"/>
      <c r="T53" s="23"/>
      <c r="U53" s="23"/>
      <c r="V53" s="97">
        <f t="shared" si="6"/>
        <v>0</v>
      </c>
      <c r="W53" s="99"/>
      <c r="X53" s="99"/>
      <c r="Y53" s="99"/>
      <c r="Z53" s="99"/>
      <c r="AA53" s="97">
        <f t="shared" si="7"/>
        <v>0</v>
      </c>
      <c r="AB53" s="45" t="str">
        <f t="shared" si="8"/>
        <v/>
      </c>
      <c r="AC53" s="45">
        <f t="shared" si="16"/>
        <v>0</v>
      </c>
      <c r="AD53" s="98">
        <f t="shared" si="17"/>
        <v>0</v>
      </c>
      <c r="AE53" s="45">
        <f t="shared" si="18"/>
        <v>0</v>
      </c>
      <c r="AF53" s="45"/>
      <c r="AG53" s="94">
        <f t="shared" si="19"/>
        <v>0</v>
      </c>
      <c r="AH53" s="94">
        <f t="shared" si="20"/>
        <v>0</v>
      </c>
      <c r="AI53" s="94">
        <f t="shared" si="21"/>
        <v>0</v>
      </c>
      <c r="AJ53" s="78">
        <f t="shared" si="22"/>
        <v>0</v>
      </c>
      <c r="AK53" s="78">
        <f t="shared" si="15"/>
        <v>0</v>
      </c>
    </row>
    <row r="54" spans="1:37" ht="18" customHeight="1" x14ac:dyDescent="0.2">
      <c r="A54" s="12" t="str">
        <f>IF(ISBLANK(B54)=FALSE,COUNT(A$7:A53)+1,"")</f>
        <v/>
      </c>
      <c r="B54" s="16"/>
      <c r="C54" s="16"/>
      <c r="D54" s="17"/>
      <c r="E54" s="18"/>
      <c r="F54" s="7" t="str">
        <f t="shared" si="5"/>
        <v/>
      </c>
      <c r="G54" s="23"/>
      <c r="H54" s="24"/>
      <c r="I54" s="24"/>
      <c r="J54" s="58"/>
      <c r="K54" s="58"/>
      <c r="L54" s="24"/>
      <c r="M54" s="24"/>
      <c r="N54" s="58"/>
      <c r="O54" s="23"/>
      <c r="P54" s="58"/>
      <c r="Q54" s="23"/>
      <c r="R54" s="23"/>
      <c r="S54" s="23"/>
      <c r="T54" s="23"/>
      <c r="U54" s="23"/>
      <c r="V54" s="97">
        <f t="shared" si="6"/>
        <v>0</v>
      </c>
      <c r="W54" s="99"/>
      <c r="X54" s="99"/>
      <c r="Y54" s="99"/>
      <c r="Z54" s="99"/>
      <c r="AA54" s="97">
        <f t="shared" si="7"/>
        <v>0</v>
      </c>
      <c r="AB54" s="45" t="str">
        <f t="shared" si="8"/>
        <v/>
      </c>
      <c r="AC54" s="45">
        <f t="shared" si="16"/>
        <v>0</v>
      </c>
      <c r="AD54" s="98">
        <f t="shared" si="17"/>
        <v>0</v>
      </c>
      <c r="AE54" s="45">
        <f t="shared" si="18"/>
        <v>0</v>
      </c>
      <c r="AF54" s="45"/>
      <c r="AG54" s="94">
        <f t="shared" si="19"/>
        <v>0</v>
      </c>
      <c r="AH54" s="94">
        <f t="shared" si="20"/>
        <v>0</v>
      </c>
      <c r="AI54" s="94">
        <f t="shared" si="21"/>
        <v>0</v>
      </c>
      <c r="AJ54" s="78">
        <f t="shared" si="22"/>
        <v>0</v>
      </c>
      <c r="AK54" s="78">
        <f t="shared" si="15"/>
        <v>0</v>
      </c>
    </row>
    <row r="55" spans="1:37" ht="18" customHeight="1" x14ac:dyDescent="0.2">
      <c r="A55" s="12" t="str">
        <f>IF(ISBLANK(B55)=FALSE,COUNT(A$7:A54)+1,"")</f>
        <v/>
      </c>
      <c r="B55" s="16"/>
      <c r="C55" s="16"/>
      <c r="D55" s="17"/>
      <c r="E55" s="18"/>
      <c r="F55" s="7" t="str">
        <f t="shared" si="5"/>
        <v/>
      </c>
      <c r="G55" s="23"/>
      <c r="H55" s="24"/>
      <c r="I55" s="24"/>
      <c r="J55" s="58"/>
      <c r="K55" s="58"/>
      <c r="L55" s="24"/>
      <c r="M55" s="24"/>
      <c r="N55" s="58"/>
      <c r="O55" s="23"/>
      <c r="P55" s="58"/>
      <c r="Q55" s="23"/>
      <c r="R55" s="23"/>
      <c r="S55" s="23"/>
      <c r="T55" s="23"/>
      <c r="U55" s="23"/>
      <c r="V55" s="97">
        <f t="shared" si="6"/>
        <v>0</v>
      </c>
      <c r="W55" s="99"/>
      <c r="X55" s="99"/>
      <c r="Y55" s="99"/>
      <c r="Z55" s="99"/>
      <c r="AA55" s="97">
        <f t="shared" si="7"/>
        <v>0</v>
      </c>
      <c r="AB55" s="45" t="str">
        <f t="shared" si="8"/>
        <v/>
      </c>
      <c r="AC55" s="45">
        <f t="shared" si="16"/>
        <v>0</v>
      </c>
      <c r="AD55" s="98">
        <f t="shared" si="17"/>
        <v>0</v>
      </c>
      <c r="AE55" s="45">
        <f t="shared" si="18"/>
        <v>0</v>
      </c>
      <c r="AF55" s="45"/>
      <c r="AG55" s="94">
        <f t="shared" si="19"/>
        <v>0</v>
      </c>
      <c r="AH55" s="94">
        <f t="shared" si="20"/>
        <v>0</v>
      </c>
      <c r="AI55" s="94">
        <f t="shared" si="21"/>
        <v>0</v>
      </c>
      <c r="AJ55" s="78">
        <f t="shared" si="22"/>
        <v>0</v>
      </c>
      <c r="AK55" s="78">
        <f t="shared" si="15"/>
        <v>0</v>
      </c>
    </row>
    <row r="56" spans="1:37" ht="18" customHeight="1" x14ac:dyDescent="0.2">
      <c r="A56" s="12" t="str">
        <f>IF(ISBLANK(B56)=FALSE,COUNT(A$7:A55)+1,"")</f>
        <v/>
      </c>
      <c r="B56" s="13"/>
      <c r="C56" s="13"/>
      <c r="D56" s="14"/>
      <c r="E56" s="15"/>
      <c r="F56" s="7" t="str">
        <f t="shared" si="5"/>
        <v/>
      </c>
      <c r="G56" s="23"/>
      <c r="H56" s="24"/>
      <c r="I56" s="24"/>
      <c r="J56" s="58"/>
      <c r="K56" s="58"/>
      <c r="L56" s="24"/>
      <c r="M56" s="24"/>
      <c r="N56" s="58"/>
      <c r="O56" s="23"/>
      <c r="P56" s="58"/>
      <c r="Q56" s="23"/>
      <c r="R56" s="23"/>
      <c r="S56" s="23"/>
      <c r="T56" s="23"/>
      <c r="U56" s="23"/>
      <c r="V56" s="97">
        <f t="shared" si="6"/>
        <v>0</v>
      </c>
      <c r="W56" s="99"/>
      <c r="X56" s="99"/>
      <c r="Y56" s="99"/>
      <c r="Z56" s="99"/>
      <c r="AA56" s="97">
        <f t="shared" si="7"/>
        <v>0</v>
      </c>
      <c r="AB56" s="45" t="str">
        <f t="shared" si="8"/>
        <v/>
      </c>
      <c r="AC56" s="45">
        <f t="shared" si="16"/>
        <v>0</v>
      </c>
      <c r="AD56" s="98">
        <f t="shared" si="17"/>
        <v>0</v>
      </c>
      <c r="AE56" s="45">
        <f t="shared" si="18"/>
        <v>0</v>
      </c>
      <c r="AF56" s="45"/>
      <c r="AG56" s="94">
        <f t="shared" si="19"/>
        <v>0</v>
      </c>
      <c r="AH56" s="94">
        <f t="shared" si="20"/>
        <v>0</v>
      </c>
      <c r="AI56" s="94">
        <f t="shared" si="21"/>
        <v>0</v>
      </c>
      <c r="AJ56" s="78">
        <f t="shared" si="22"/>
        <v>0</v>
      </c>
      <c r="AK56" s="78">
        <f t="shared" si="15"/>
        <v>0</v>
      </c>
    </row>
    <row r="58" spans="1:37" x14ac:dyDescent="0.2">
      <c r="AB58" s="2">
        <f>COUNTIF(AB7:AB56,"ERROR")</f>
        <v>0</v>
      </c>
      <c r="AG58" s="95">
        <f>SUM(AH58:AI58)</f>
        <v>0</v>
      </c>
      <c r="AH58" s="95">
        <f t="shared" ref="AH58:AI58" si="23">SUM(AH7:AH57)</f>
        <v>0</v>
      </c>
      <c r="AI58" s="95">
        <f t="shared" si="23"/>
        <v>0</v>
      </c>
      <c r="AJ58" s="79">
        <f>SUM(AJ7:AJ57)</f>
        <v>0</v>
      </c>
      <c r="AK58" s="79">
        <f>SUM(AK7:AK57)</f>
        <v>0</v>
      </c>
    </row>
  </sheetData>
  <sheetProtection algorithmName="SHA-512" hashValue="WZ92C+CKktzStolU6WO9y7QIldxe3XsQf/7qi3CqK5UESJS5NPPrU1ZEY3ZojuyZuIWq7+4YEOOPa+Qcj0w1Pg==" saltValue="fE3wZrYSBN+yG2iTEVBpdw==" spinCount="100000" sheet="1"/>
  <mergeCells count="21">
    <mergeCell ref="T1:AA1"/>
    <mergeCell ref="Y4:Y5"/>
    <mergeCell ref="AA4:AA5"/>
    <mergeCell ref="W4:W5"/>
    <mergeCell ref="X4:X5"/>
    <mergeCell ref="T4:T5"/>
    <mergeCell ref="A2:V2"/>
    <mergeCell ref="V4:V5"/>
    <mergeCell ref="U4:U5"/>
    <mergeCell ref="G4:G5"/>
    <mergeCell ref="F4:F5"/>
    <mergeCell ref="E4:E5"/>
    <mergeCell ref="D4:D5"/>
    <mergeCell ref="C4:C5"/>
    <mergeCell ref="B4:B5"/>
    <mergeCell ref="Z4:Z5"/>
    <mergeCell ref="A4:A5"/>
    <mergeCell ref="S4:S5"/>
    <mergeCell ref="R4:R5"/>
    <mergeCell ref="H4:Q4"/>
    <mergeCell ref="B1:S1"/>
  </mergeCells>
  <phoneticPr fontId="1" type="noConversion"/>
  <conditionalFormatting sqref="A7:E56 G7:U56 W7:Z56">
    <cfRule type="expression" dxfId="19" priority="2">
      <formula>$AB7="OKAY"</formula>
    </cfRule>
  </conditionalFormatting>
  <conditionalFormatting sqref="B7:E56 G7:U56 W7:Z56">
    <cfRule type="expression" dxfId="18" priority="44">
      <formula>ISBLANK(B7)=FALSE</formula>
    </cfRule>
    <cfRule type="expression" dxfId="17" priority="53">
      <formula>($A6="")</formula>
    </cfRule>
  </conditionalFormatting>
  <conditionalFormatting sqref="G7:G56">
    <cfRule type="expression" dxfId="16" priority="37">
      <formula>OR(AND($F7&lt;11,ISBLANK($G7)),AND($F7&gt;10,NOT(ISBLANK($G7))))</formula>
    </cfRule>
    <cfRule type="expression" dxfId="15" priority="42">
      <formula>AND(NOT($F7=""),$F7&gt;10)</formula>
    </cfRule>
  </conditionalFormatting>
  <conditionalFormatting sqref="G7:U56 B7:E56">
    <cfRule type="expression" dxfId="14" priority="43">
      <formula>AND(COUNTA($B7:$E7,$G7:$U7,$W7:$Z7)&gt;0,ISBLANK(B7))</formula>
    </cfRule>
  </conditionalFormatting>
  <conditionalFormatting sqref="H7:U56">
    <cfRule type="expression" dxfId="13" priority="34">
      <formula>COUNTA($H7:$U7)&gt;0</formula>
    </cfRule>
  </conditionalFormatting>
  <conditionalFormatting sqref="N7:O56">
    <cfRule type="expression" dxfId="12" priority="31">
      <formula>COUNTA($N7:$O7)=1</formula>
    </cfRule>
  </conditionalFormatting>
  <conditionalFormatting sqref="P7:Q56">
    <cfRule type="expression" dxfId="11" priority="32">
      <formula>COUNTA($P7:$Q7)=1</formula>
    </cfRule>
  </conditionalFormatting>
  <dataValidations count="2">
    <dataValidation type="list" allowBlank="1" showErrorMessage="1" errorTitle="Eingabefehler" error="Das Geschlecht muss mit   m   oder  w   angegeben werden!" sqref="D6:D56" xr:uid="{00000000-0002-0000-0100-000000000000}">
      <formula1>"w,m"</formula1>
    </dataValidation>
    <dataValidation type="list" allowBlank="1" showInputMessage="1" showErrorMessage="1" sqref="G6:G56 R6:U56" xr:uid="{00000000-0002-0000-0100-000001000000}">
      <formula1>"ja,nein"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2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HT28"/>
  <sheetViews>
    <sheetView zoomScaleNormal="100" zoomScaleSheetLayoutView="100" zoomScalePageLayoutView="120" workbookViewId="0">
      <pane xSplit="12" ySplit="6" topLeftCell="M7" activePane="bottomRight" state="frozen"/>
      <selection pane="topRight" activeCell="L1" sqref="L1"/>
      <selection pane="bottomLeft" activeCell="A6" sqref="A6"/>
      <selection pane="bottomRight" activeCell="D5" sqref="D5:F5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6" width="10.625" style="2" customWidth="1"/>
    <col min="7" max="8" width="40.625" style="2" customWidth="1"/>
    <col min="9" max="9" width="20.625" style="2" customWidth="1"/>
    <col min="10" max="10" width="41.75" style="2" customWidth="1"/>
    <col min="11" max="11" width="16.25" style="2" hidden="1" customWidth="1"/>
    <col min="12" max="12" width="9.875" style="2" customWidth="1"/>
    <col min="13" max="16384" width="9.875" style="2"/>
  </cols>
  <sheetData>
    <row r="1" spans="1:228" s="42" customFormat="1" ht="108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89">
        <f>'allg. Daten'!C6</f>
        <v>0</v>
      </c>
    </row>
    <row r="2" spans="1:228" s="43" customFormat="1" ht="48" customHeight="1" x14ac:dyDescent="0.2">
      <c r="A2" s="118" t="s">
        <v>60</v>
      </c>
      <c r="B2" s="118"/>
      <c r="C2" s="118"/>
      <c r="D2" s="118"/>
      <c r="E2" s="118"/>
      <c r="F2" s="118"/>
      <c r="G2" s="118"/>
      <c r="H2" s="118"/>
      <c r="I2" s="118"/>
      <c r="J2" s="76"/>
    </row>
    <row r="3" spans="1:228" s="44" customFormat="1" ht="1.5" customHeight="1" x14ac:dyDescent="0.2">
      <c r="A3" s="32"/>
      <c r="B3" s="32"/>
      <c r="C3" s="32"/>
      <c r="D3" s="32"/>
      <c r="E3" s="32"/>
      <c r="F3" s="32"/>
      <c r="G3" s="32"/>
      <c r="H3" s="32"/>
      <c r="J3" s="32"/>
    </row>
    <row r="4" spans="1:228" s="44" customFormat="1" ht="31.5" customHeight="1" x14ac:dyDescent="0.2">
      <c r="A4" s="127" t="s">
        <v>34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228" s="44" customFormat="1" ht="62.25" customHeight="1" x14ac:dyDescent="0.2">
      <c r="A5" s="129" t="s">
        <v>25</v>
      </c>
      <c r="B5" s="131" t="s">
        <v>10</v>
      </c>
      <c r="C5" s="131" t="s">
        <v>11</v>
      </c>
      <c r="D5" s="132" t="s">
        <v>38</v>
      </c>
      <c r="E5" s="133"/>
      <c r="F5" s="134"/>
      <c r="G5" s="125" t="s">
        <v>67</v>
      </c>
      <c r="H5" s="125" t="s">
        <v>40</v>
      </c>
      <c r="I5" s="125" t="s">
        <v>53</v>
      </c>
      <c r="J5" s="125" t="s">
        <v>81</v>
      </c>
    </row>
    <row r="6" spans="1:228" s="1" customFormat="1" ht="30" customHeight="1" x14ac:dyDescent="0.25">
      <c r="A6" s="130"/>
      <c r="B6" s="126"/>
      <c r="C6" s="126"/>
      <c r="D6" s="70" t="s">
        <v>35</v>
      </c>
      <c r="E6" s="70" t="s">
        <v>36</v>
      </c>
      <c r="F6" s="70" t="s">
        <v>37</v>
      </c>
      <c r="G6" s="126"/>
      <c r="H6" s="126"/>
      <c r="I6" s="126"/>
      <c r="J6" s="126"/>
      <c r="K6" s="1">
        <f>IF(COUNT(Meldungen!A7:A56)&gt;20,5,IF(COUNT(Meldungen!A7:A56)&gt;15,4,IF(COUNT(Meldungen!A7:A56)&gt;10,3,IF(COUNT(Meldungen!A7:A56)&gt;4,2,IF(COUNT(Meldungen!A7:A56)&gt;1,1,0)))))</f>
        <v>0</v>
      </c>
    </row>
    <row r="7" spans="1:228" ht="18" customHeight="1" x14ac:dyDescent="0.2">
      <c r="A7" s="67">
        <v>0</v>
      </c>
      <c r="B7" s="68" t="s">
        <v>14</v>
      </c>
      <c r="C7" s="66" t="s">
        <v>15</v>
      </c>
      <c r="D7" s="71"/>
      <c r="E7" s="71" t="s">
        <v>39</v>
      </c>
      <c r="F7" s="71"/>
      <c r="G7" s="66" t="s">
        <v>41</v>
      </c>
      <c r="H7" s="66" t="s">
        <v>42</v>
      </c>
      <c r="I7" s="25" t="s">
        <v>43</v>
      </c>
      <c r="J7" s="66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</row>
    <row r="8" spans="1:228" ht="26.25" customHeight="1" x14ac:dyDescent="0.2">
      <c r="A8" s="11" t="str">
        <f>IF(K6&gt;0,1,IF(ISBLANK(B8)=FALSE,1,""))</f>
        <v/>
      </c>
      <c r="B8" s="13"/>
      <c r="C8" s="13"/>
      <c r="D8" s="14"/>
      <c r="E8" s="14"/>
      <c r="F8" s="14"/>
      <c r="G8" s="85"/>
      <c r="H8" s="85"/>
      <c r="I8" s="74"/>
      <c r="J8" s="13"/>
      <c r="K8" s="45" t="str">
        <f>IF(AND(A8="",COUNTA(B8:I8)&lt;1),"",IF(OR(COUNTA(B8:C8,I8)&lt;3,COUNTA(D8:F8)&lt;1),"ERROR","OKAY"))</f>
        <v/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</row>
    <row r="9" spans="1:228" ht="28.5" customHeight="1" x14ac:dyDescent="0.2">
      <c r="A9" s="12" t="str">
        <f>IF(K6&gt;1,2,IF(ISBLANK(B9)=FALSE,COUNT(A8)+1,""))</f>
        <v/>
      </c>
      <c r="B9" s="13"/>
      <c r="C9" s="13"/>
      <c r="D9" s="14"/>
      <c r="E9" s="14"/>
      <c r="F9" s="14"/>
      <c r="G9" s="85"/>
      <c r="H9" s="85"/>
      <c r="I9" s="86"/>
      <c r="J9" s="85"/>
      <c r="K9" s="45" t="str">
        <f t="shared" ref="K9:K14" si="0">IF(AND(A9="",COUNTA(B9:I9)&lt;1),"",IF(OR(COUNTA(B9:C9,I9)&lt;3,COUNTA(D9:F9)&lt;1),"ERROR","OKAY"))</f>
        <v/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</row>
    <row r="10" spans="1:228" ht="28.5" customHeight="1" x14ac:dyDescent="0.2">
      <c r="A10" s="12" t="str">
        <f>IF(K6&gt;2,3,IF(ISBLANK(B9)=FALSE,COUNT(A8)+1,""))</f>
        <v/>
      </c>
      <c r="B10" s="16"/>
      <c r="C10" s="19"/>
      <c r="D10" s="14"/>
      <c r="E10" s="14"/>
      <c r="F10" s="14"/>
      <c r="G10" s="87"/>
      <c r="H10" s="87"/>
      <c r="I10" s="86"/>
      <c r="J10" s="87"/>
      <c r="K10" s="45" t="str">
        <f t="shared" si="0"/>
        <v/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</row>
    <row r="11" spans="1:228" ht="28.5" customHeight="1" x14ac:dyDescent="0.2">
      <c r="A11" s="12" t="str">
        <f>IF(K6&gt;3,4,IF(ISBLANK(B9)=FALSE,COUNT(A8)+1,""))</f>
        <v/>
      </c>
      <c r="B11" s="16"/>
      <c r="C11" s="19"/>
      <c r="D11" s="14"/>
      <c r="E11" s="14"/>
      <c r="F11" s="14"/>
      <c r="G11" s="87"/>
      <c r="H11" s="87"/>
      <c r="I11" s="86"/>
      <c r="J11" s="87"/>
      <c r="K11" s="45" t="str">
        <f t="shared" si="0"/>
        <v/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</row>
    <row r="12" spans="1:228" ht="28.5" customHeight="1" x14ac:dyDescent="0.2">
      <c r="A12" s="12" t="str">
        <f>IF(K6&gt;4,5,IF(ISBLANK(B9)=FALSE,COUNT(A8)+1,""))</f>
        <v/>
      </c>
      <c r="B12" s="16"/>
      <c r="C12" s="19"/>
      <c r="D12" s="14"/>
      <c r="E12" s="14"/>
      <c r="F12" s="14"/>
      <c r="G12" s="87"/>
      <c r="H12" s="87"/>
      <c r="I12" s="86"/>
      <c r="J12" s="87"/>
      <c r="K12" s="45" t="str">
        <f t="shared" si="0"/>
        <v/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</row>
    <row r="13" spans="1:228" ht="28.5" customHeight="1" x14ac:dyDescent="0.2">
      <c r="A13" s="12" t="str">
        <f>IF(ISBLANK(B13)=FALSE,COUNT(A$8:A12)+1,"")</f>
        <v/>
      </c>
      <c r="B13" s="16"/>
      <c r="C13" s="19"/>
      <c r="D13" s="14"/>
      <c r="E13" s="14"/>
      <c r="F13" s="14"/>
      <c r="G13" s="87"/>
      <c r="H13" s="87"/>
      <c r="I13" s="86"/>
      <c r="J13" s="87"/>
      <c r="K13" s="45" t="str">
        <f t="shared" si="0"/>
        <v/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</row>
    <row r="14" spans="1:228" ht="28.5" customHeight="1" x14ac:dyDescent="0.2">
      <c r="A14" s="12" t="str">
        <f>IF(ISBLANK(B14)=FALSE,COUNT(A$8:A13)+1,"")</f>
        <v/>
      </c>
      <c r="B14" s="16"/>
      <c r="C14" s="19"/>
      <c r="D14" s="14"/>
      <c r="E14" s="14"/>
      <c r="F14" s="14"/>
      <c r="G14" s="87"/>
      <c r="H14" s="87"/>
      <c r="I14" s="86"/>
      <c r="J14" s="87"/>
      <c r="K14" s="45" t="str">
        <f t="shared" si="0"/>
        <v/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</row>
    <row r="15" spans="1:228" ht="28.5" customHeight="1" x14ac:dyDescent="0.2">
      <c r="A15" s="12" t="str">
        <f>IF(ISBLANK(B15)=FALSE,COUNT(A$8:A14)+1,"")</f>
        <v/>
      </c>
      <c r="B15" s="16"/>
      <c r="C15" s="19"/>
      <c r="D15" s="14"/>
      <c r="E15" s="14"/>
      <c r="F15" s="14"/>
      <c r="G15" s="87"/>
      <c r="H15" s="87"/>
      <c r="I15" s="86"/>
      <c r="J15" s="87"/>
      <c r="K15" s="45" t="str">
        <f t="shared" ref="K15:K26" si="1">IF(A15="","",IF(COUNTA(B15:C15)&lt;2,"ERROR","OKAY"))</f>
        <v/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</row>
    <row r="16" spans="1:228" ht="28.5" customHeight="1" x14ac:dyDescent="0.2">
      <c r="A16" s="12" t="str">
        <f>IF(ISBLANK(B16)=FALSE,COUNT(A$8:A15)+1,"")</f>
        <v/>
      </c>
      <c r="B16" s="16"/>
      <c r="C16" s="19"/>
      <c r="D16" s="14"/>
      <c r="E16" s="14"/>
      <c r="F16" s="14"/>
      <c r="G16" s="87"/>
      <c r="H16" s="87"/>
      <c r="I16" s="86"/>
      <c r="J16" s="87"/>
      <c r="K16" s="45" t="str">
        <f t="shared" si="1"/>
        <v/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</row>
    <row r="17" spans="1:228" ht="28.5" customHeight="1" x14ac:dyDescent="0.2">
      <c r="A17" s="12" t="str">
        <f>IF(ISBLANK(B17)=FALSE,COUNT(A$8:A16)+1,"")</f>
        <v/>
      </c>
      <c r="B17" s="16"/>
      <c r="C17" s="19"/>
      <c r="D17" s="14"/>
      <c r="E17" s="14"/>
      <c r="F17" s="14"/>
      <c r="G17" s="87"/>
      <c r="H17" s="87"/>
      <c r="I17" s="86"/>
      <c r="J17" s="87"/>
      <c r="K17" s="45" t="str">
        <f t="shared" si="1"/>
        <v/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</row>
    <row r="18" spans="1:228" ht="28.5" customHeight="1" x14ac:dyDescent="0.2">
      <c r="A18" s="12" t="str">
        <f>IF(ISBLANK(B18)=FALSE,COUNT(A$8:A17)+1,"")</f>
        <v/>
      </c>
      <c r="B18" s="16"/>
      <c r="C18" s="16"/>
      <c r="D18" s="14"/>
      <c r="E18" s="14"/>
      <c r="F18" s="14"/>
      <c r="G18" s="85"/>
      <c r="H18" s="85"/>
      <c r="I18" s="86"/>
      <c r="J18" s="85"/>
      <c r="K18" s="45" t="str">
        <f t="shared" si="1"/>
        <v/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</row>
    <row r="19" spans="1:228" ht="28.5" customHeight="1" x14ac:dyDescent="0.2">
      <c r="A19" s="12" t="str">
        <f>IF(ISBLANK(B19)=FALSE,COUNT(A$8:A18)+1,"")</f>
        <v/>
      </c>
      <c r="B19" s="16"/>
      <c r="C19" s="16"/>
      <c r="D19" s="14"/>
      <c r="E19" s="14"/>
      <c r="F19" s="14"/>
      <c r="G19" s="85"/>
      <c r="H19" s="85"/>
      <c r="I19" s="86"/>
      <c r="J19" s="85"/>
      <c r="K19" s="45" t="str">
        <f t="shared" si="1"/>
        <v/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</row>
    <row r="20" spans="1:228" ht="28.5" customHeight="1" x14ac:dyDescent="0.2">
      <c r="A20" s="12" t="str">
        <f>IF(ISBLANK(B20)=FALSE,COUNT(A$8:A19)+1,"")</f>
        <v/>
      </c>
      <c r="B20" s="16"/>
      <c r="C20" s="16"/>
      <c r="D20" s="14"/>
      <c r="E20" s="14"/>
      <c r="F20" s="14"/>
      <c r="G20" s="85"/>
      <c r="H20" s="85"/>
      <c r="I20" s="86"/>
      <c r="J20" s="85"/>
      <c r="K20" s="45" t="str">
        <f t="shared" si="1"/>
        <v/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</row>
    <row r="21" spans="1:228" ht="28.5" customHeight="1" x14ac:dyDescent="0.2">
      <c r="A21" s="12" t="str">
        <f>IF(ISBLANK(B21)=FALSE,COUNT(A$8:A20)+1,"")</f>
        <v/>
      </c>
      <c r="B21" s="16"/>
      <c r="C21" s="16"/>
      <c r="D21" s="14"/>
      <c r="E21" s="14"/>
      <c r="F21" s="14"/>
      <c r="G21" s="85"/>
      <c r="H21" s="85"/>
      <c r="I21" s="86"/>
      <c r="J21" s="85"/>
      <c r="K21" s="45" t="str">
        <f t="shared" si="1"/>
        <v/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</row>
    <row r="22" spans="1:228" ht="28.5" customHeight="1" x14ac:dyDescent="0.2">
      <c r="A22" s="12" t="str">
        <f>IF(ISBLANK(B22)=FALSE,COUNT(A$8:A21)+1,"")</f>
        <v/>
      </c>
      <c r="B22" s="16"/>
      <c r="C22" s="16"/>
      <c r="D22" s="14"/>
      <c r="E22" s="14"/>
      <c r="F22" s="14"/>
      <c r="G22" s="85"/>
      <c r="H22" s="85"/>
      <c r="I22" s="86"/>
      <c r="J22" s="85"/>
      <c r="K22" s="45" t="str">
        <f t="shared" si="1"/>
        <v/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</row>
    <row r="23" spans="1:228" ht="28.5" customHeight="1" x14ac:dyDescent="0.2">
      <c r="A23" s="12" t="str">
        <f>IF(ISBLANK(B23)=FALSE,COUNT(A$8:A22)+1,"")</f>
        <v/>
      </c>
      <c r="B23" s="16"/>
      <c r="C23" s="16"/>
      <c r="D23" s="14"/>
      <c r="E23" s="14"/>
      <c r="F23" s="14"/>
      <c r="G23" s="85"/>
      <c r="H23" s="85"/>
      <c r="I23" s="86"/>
      <c r="J23" s="85"/>
      <c r="K23" s="45" t="str">
        <f t="shared" si="1"/>
        <v/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</row>
    <row r="24" spans="1:228" ht="28.5" customHeight="1" x14ac:dyDescent="0.2">
      <c r="A24" s="12" t="str">
        <f>IF(ISBLANK(B24)=FALSE,COUNT(A$8:A23)+1,"")</f>
        <v/>
      </c>
      <c r="B24" s="16"/>
      <c r="C24" s="16"/>
      <c r="D24" s="14"/>
      <c r="E24" s="14"/>
      <c r="F24" s="14"/>
      <c r="G24" s="85"/>
      <c r="H24" s="85"/>
      <c r="I24" s="86"/>
      <c r="J24" s="85"/>
      <c r="K24" s="45" t="str">
        <f t="shared" si="1"/>
        <v/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</row>
    <row r="25" spans="1:228" ht="28.5" customHeight="1" x14ac:dyDescent="0.2">
      <c r="A25" s="12" t="str">
        <f>IF(ISBLANK(B25)=FALSE,COUNT(A$8:A24)+1,"")</f>
        <v/>
      </c>
      <c r="B25" s="16"/>
      <c r="C25" s="16"/>
      <c r="D25" s="14"/>
      <c r="E25" s="14"/>
      <c r="F25" s="14"/>
      <c r="G25" s="85"/>
      <c r="H25" s="85"/>
      <c r="I25" s="86"/>
      <c r="J25" s="85"/>
      <c r="K25" s="45" t="str">
        <f t="shared" si="1"/>
        <v/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</row>
    <row r="26" spans="1:228" ht="28.5" customHeight="1" x14ac:dyDescent="0.2">
      <c r="A26" s="12" t="str">
        <f>IF(ISBLANK(B26)=FALSE,COUNT(A$8:A25)+1,"")</f>
        <v/>
      </c>
      <c r="B26" s="16"/>
      <c r="C26" s="16"/>
      <c r="D26" s="14"/>
      <c r="E26" s="14"/>
      <c r="F26" s="14"/>
      <c r="G26" s="85"/>
      <c r="H26" s="85"/>
      <c r="I26" s="86"/>
      <c r="J26" s="85"/>
      <c r="K26" s="45" t="str">
        <f t="shared" si="1"/>
        <v/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</row>
    <row r="28" spans="1:228" x14ac:dyDescent="0.2">
      <c r="K28" s="2">
        <f>COUNTIF(K8:K26,"ERROR")</f>
        <v>0</v>
      </c>
    </row>
  </sheetData>
  <sheetProtection sheet="1" objects="1" scenarios="1" formatCells="0"/>
  <dataConsolidate/>
  <mergeCells count="11">
    <mergeCell ref="J5:J6"/>
    <mergeCell ref="A4:J4"/>
    <mergeCell ref="A1:I1"/>
    <mergeCell ref="A2:I2"/>
    <mergeCell ref="A5:A6"/>
    <mergeCell ref="B5:B6"/>
    <mergeCell ref="C5:C6"/>
    <mergeCell ref="D5:F5"/>
    <mergeCell ref="I5:I6"/>
    <mergeCell ref="H5:H6"/>
    <mergeCell ref="G5:G6"/>
  </mergeCells>
  <conditionalFormatting sqref="A8:J26">
    <cfRule type="expression" dxfId="10" priority="1">
      <formula>$K8="OKAY"</formula>
    </cfRule>
  </conditionalFormatting>
  <conditionalFormatting sqref="B8:C26 I8:I26">
    <cfRule type="expression" dxfId="9" priority="65">
      <formula>$K8="ERROR"</formula>
    </cfRule>
  </conditionalFormatting>
  <conditionalFormatting sqref="B8:J26">
    <cfRule type="expression" dxfId="8" priority="2">
      <formula>ISBLANK(B8)=FALSE</formula>
    </cfRule>
    <cfRule type="expression" dxfId="7" priority="70">
      <formula>($A7="")</formula>
    </cfRule>
  </conditionalFormatting>
  <conditionalFormatting sqref="D8:F26">
    <cfRule type="expression" dxfId="6" priority="69">
      <formula>AND(COUNTA($D8:$F8)&lt;1,NOT($A8=""))</formula>
    </cfRule>
  </conditionalFormatting>
  <dataValidations count="3">
    <dataValidation type="list" allowBlank="1" showInputMessage="1" showErrorMessage="1" sqref="D8:F26" xr:uid="{00000000-0002-0000-0200-000000000000}">
      <formula1>"X,"</formula1>
    </dataValidation>
    <dataValidation type="list" allowBlank="1" showInputMessage="1" showErrorMessage="1" sqref="I7" xr:uid="{00000000-0002-0000-0200-000001000000}">
      <formula1>"Volljährig,16-17 Jahre"</formula1>
    </dataValidation>
    <dataValidation type="list" allowBlank="1" showInputMessage="1" showErrorMessage="1" sqref="I8:I26" xr:uid="{00000000-0002-0000-0200-000002000000}">
      <formula1>"16-17 Jahre,Volljährig"</formula1>
    </dataValidation>
  </dataValidations>
  <pageMargins left="0.75" right="0.75" top="1" bottom="1" header="0.5" footer="0.5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E40"/>
  <sheetViews>
    <sheetView showGridLines="0" zoomScale="80" zoomScaleNormal="80" zoomScalePageLayoutView="80" workbookViewId="0">
      <selection activeCell="A2" sqref="A2:D2"/>
    </sheetView>
  </sheetViews>
  <sheetFormatPr baseColWidth="10" defaultColWidth="9.875" defaultRowHeight="12.75" x14ac:dyDescent="0.2"/>
  <cols>
    <col min="1" max="1" width="17.625" style="29" customWidth="1"/>
    <col min="2" max="2" width="20.625" style="29" customWidth="1"/>
    <col min="3" max="3" width="53.125" style="29" customWidth="1"/>
    <col min="4" max="4" width="25.625" style="29" customWidth="1"/>
    <col min="5" max="5" width="16.125" style="29" customWidth="1"/>
    <col min="6" max="16384" width="9.875" style="29"/>
  </cols>
  <sheetData>
    <row r="1" spans="1:5" ht="156" customHeight="1" x14ac:dyDescent="0.2">
      <c r="A1" s="100"/>
      <c r="B1" s="100"/>
      <c r="C1" s="100"/>
      <c r="D1" s="100"/>
    </row>
    <row r="2" spans="1:5" s="31" customFormat="1" ht="63" customHeight="1" x14ac:dyDescent="0.4">
      <c r="A2" s="101" t="s">
        <v>60</v>
      </c>
      <c r="B2" s="101"/>
      <c r="C2" s="101"/>
      <c r="D2" s="101"/>
      <c r="E2" s="30"/>
    </row>
    <row r="3" spans="1:5" s="33" customFormat="1" ht="42" customHeight="1" x14ac:dyDescent="0.2">
      <c r="A3" s="32"/>
      <c r="B3" s="104" t="s">
        <v>90</v>
      </c>
      <c r="C3" s="104"/>
      <c r="D3" s="32"/>
    </row>
    <row r="4" spans="1:5" ht="30" customHeight="1" x14ac:dyDescent="0.2">
      <c r="B4" s="102" t="s">
        <v>20</v>
      </c>
      <c r="C4" s="102"/>
    </row>
    <row r="5" spans="1:5" ht="20.100000000000001" customHeight="1" thickBot="1" x14ac:dyDescent="0.25">
      <c r="B5" s="34"/>
      <c r="C5" s="34"/>
    </row>
    <row r="6" spans="1:5" ht="20.100000000000001" customHeight="1" thickBot="1" x14ac:dyDescent="0.25">
      <c r="B6" s="35" t="s">
        <v>1</v>
      </c>
      <c r="C6" s="46" t="str">
        <f>IF('allg. Daten'!C6="","",'allg. Daten'!C6)</f>
        <v/>
      </c>
    </row>
    <row r="7" spans="1:5" ht="20.100000000000001" customHeight="1" thickBot="1" x14ac:dyDescent="0.25">
      <c r="B7" s="35" t="s">
        <v>2</v>
      </c>
      <c r="C7" s="46" t="str">
        <f>IF('allg. Daten'!C7="","",'allg. Daten'!C7)</f>
        <v/>
      </c>
    </row>
    <row r="8" spans="1:5" ht="20.100000000000001" customHeight="1" thickBot="1" x14ac:dyDescent="0.25">
      <c r="B8" s="35" t="s">
        <v>3</v>
      </c>
      <c r="C8" s="46" t="str">
        <f>IF('allg. Daten'!C8="","",'allg. Daten'!C8)</f>
        <v/>
      </c>
    </row>
    <row r="9" spans="1:5" ht="20.100000000000001" customHeight="1" thickBot="1" x14ac:dyDescent="0.25">
      <c r="B9" s="35" t="s">
        <v>4</v>
      </c>
      <c r="C9" s="46" t="str">
        <f>IF('allg. Daten'!C9="","",'allg. Daten'!C9)</f>
        <v/>
      </c>
    </row>
    <row r="10" spans="1:5" ht="20.100000000000001" customHeight="1" thickBot="1" x14ac:dyDescent="0.25">
      <c r="B10" s="35" t="s">
        <v>19</v>
      </c>
      <c r="C10" s="46" t="str">
        <f>IF('allg. Daten'!C10="","",'allg. Daten'!C10)</f>
        <v/>
      </c>
    </row>
    <row r="11" spans="1:5" ht="20.100000000000001" customHeight="1" thickBot="1" x14ac:dyDescent="0.25">
      <c r="B11" s="35" t="s">
        <v>5</v>
      </c>
      <c r="C11" s="46" t="str">
        <f>IF('allg. Daten'!C11="","",'allg. Daten'!C11)</f>
        <v/>
      </c>
    </row>
    <row r="12" spans="1:5" ht="12.75" customHeight="1" thickBot="1" x14ac:dyDescent="0.25">
      <c r="B12" s="34"/>
      <c r="C12" s="34"/>
    </row>
    <row r="13" spans="1:5" ht="12.75" customHeight="1" thickBot="1" x14ac:dyDescent="0.25">
      <c r="B13" s="136" t="str">
        <f>IF(Meldungen!AB58=0,"","Die Meldung enthält noch Fehler!")</f>
        <v/>
      </c>
      <c r="C13" s="137"/>
    </row>
    <row r="14" spans="1:5" ht="5.0999999999999996" customHeight="1" thickBot="1" x14ac:dyDescent="0.25">
      <c r="B14" s="69"/>
      <c r="C14" s="69"/>
    </row>
    <row r="15" spans="1:5" ht="9" customHeight="1" thickBot="1" x14ac:dyDescent="0.25">
      <c r="B15" s="136" t="str">
        <f>IF(Helfer!K28=0,"","Die Helfer-Meldung enthält noch Fehler!")</f>
        <v/>
      </c>
      <c r="C15" s="137"/>
    </row>
    <row r="16" spans="1:5" ht="9" customHeight="1" x14ac:dyDescent="0.2">
      <c r="B16" s="34"/>
      <c r="C16" s="34"/>
    </row>
    <row r="17" spans="2:3" ht="20.100000000000001" customHeight="1" thickBot="1" x14ac:dyDescent="0.25">
      <c r="B17" s="36" t="s">
        <v>21</v>
      </c>
      <c r="C17" s="37"/>
    </row>
    <row r="18" spans="2:3" ht="20.100000000000001" customHeight="1" thickBot="1" x14ac:dyDescent="0.25">
      <c r="B18" s="47"/>
      <c r="C18" s="48" t="str">
        <f>IF(SUM(Meldungen!V7:V56)=0,"",SUM(Meldungen!V7:V56))</f>
        <v/>
      </c>
    </row>
    <row r="19" spans="2:3" ht="9" customHeight="1" x14ac:dyDescent="0.2">
      <c r="B19" s="36"/>
      <c r="C19" s="39"/>
    </row>
    <row r="20" spans="2:3" ht="20.100000000000001" customHeight="1" x14ac:dyDescent="0.2">
      <c r="B20" s="51" t="s">
        <v>23</v>
      </c>
      <c r="C20" s="81" t="s">
        <v>73</v>
      </c>
    </row>
    <row r="21" spans="2:3" ht="20.100000000000001" customHeight="1" x14ac:dyDescent="0.2">
      <c r="B21" s="51"/>
      <c r="C21" s="55"/>
    </row>
    <row r="22" spans="2:3" ht="20.100000000000001" customHeight="1" x14ac:dyDescent="0.2">
      <c r="B22" s="36" t="s">
        <v>74</v>
      </c>
      <c r="C22" s="37"/>
    </row>
    <row r="23" spans="2:3" ht="20.100000000000001" customHeight="1" x14ac:dyDescent="0.2">
      <c r="B23" s="82" t="s">
        <v>77</v>
      </c>
      <c r="C23" s="83">
        <f>Meldungen!AJ58</f>
        <v>0</v>
      </c>
    </row>
    <row r="24" spans="2:3" ht="20.100000000000001" customHeight="1" thickBot="1" x14ac:dyDescent="0.25">
      <c r="B24" s="82" t="s">
        <v>72</v>
      </c>
      <c r="C24" s="83">
        <f>Meldungen!AK58</f>
        <v>0</v>
      </c>
    </row>
    <row r="25" spans="2:3" ht="20.100000000000001" customHeight="1" thickBot="1" x14ac:dyDescent="0.25">
      <c r="B25" s="47"/>
      <c r="C25" s="48">
        <f>SUM(C23:C24)</f>
        <v>0</v>
      </c>
    </row>
    <row r="26" spans="2:3" ht="9" customHeight="1" x14ac:dyDescent="0.2">
      <c r="B26" s="36"/>
      <c r="C26" s="39"/>
    </row>
    <row r="27" spans="2:3" ht="20.100000000000001" customHeight="1" x14ac:dyDescent="0.2">
      <c r="B27" s="51" t="s">
        <v>23</v>
      </c>
      <c r="C27" s="138" t="s">
        <v>75</v>
      </c>
    </row>
    <row r="28" spans="2:3" ht="20.100000000000001" customHeight="1" x14ac:dyDescent="0.2">
      <c r="B28" s="51"/>
      <c r="C28" s="138"/>
    </row>
    <row r="29" spans="2:3" ht="20.100000000000001" customHeight="1" thickBot="1" x14ac:dyDescent="0.25">
      <c r="B29" s="51" t="s">
        <v>78</v>
      </c>
      <c r="C29" s="80"/>
    </row>
    <row r="30" spans="2:3" ht="20.100000000000001" customHeight="1" thickBot="1" x14ac:dyDescent="0.25">
      <c r="B30" s="35" t="s">
        <v>79</v>
      </c>
      <c r="C30" s="46" t="str">
        <f>IF('allg. Daten'!C30="","",'allg. Daten'!C30)</f>
        <v/>
      </c>
    </row>
    <row r="31" spans="2:3" ht="20.100000000000001" customHeight="1" x14ac:dyDescent="0.2">
      <c r="B31" s="51"/>
      <c r="C31" s="80"/>
    </row>
    <row r="32" spans="2:3" ht="20.100000000000001" customHeight="1" x14ac:dyDescent="0.25">
      <c r="B32" s="49" t="s">
        <v>16</v>
      </c>
      <c r="C32" s="34"/>
    </row>
    <row r="33" spans="1:4" ht="20.100000000000001" customHeight="1" x14ac:dyDescent="0.2">
      <c r="B33" s="50" t="s">
        <v>22</v>
      </c>
      <c r="C33" s="51" t="s">
        <v>56</v>
      </c>
    </row>
    <row r="34" spans="1:4" ht="20.100000000000001" customHeight="1" x14ac:dyDescent="0.2">
      <c r="B34" s="51" t="s">
        <v>17</v>
      </c>
      <c r="C34" s="51" t="s">
        <v>57</v>
      </c>
    </row>
    <row r="35" spans="1:4" ht="20.100000000000001" customHeight="1" x14ac:dyDescent="0.2">
      <c r="B35" s="51" t="s">
        <v>18</v>
      </c>
      <c r="C35" s="51" t="s">
        <v>58</v>
      </c>
    </row>
    <row r="36" spans="1:4" ht="9" customHeight="1" x14ac:dyDescent="0.2">
      <c r="B36" s="51"/>
      <c r="C36" s="51"/>
    </row>
    <row r="37" spans="1:4" ht="5.0999999999999996" customHeight="1" x14ac:dyDescent="0.2">
      <c r="C37" s="52"/>
    </row>
    <row r="38" spans="1:4" ht="20.100000000000001" customHeight="1" x14ac:dyDescent="0.2">
      <c r="B38" s="51"/>
      <c r="C38" s="55"/>
    </row>
    <row r="39" spans="1:4" ht="5.0999999999999996" customHeight="1" x14ac:dyDescent="0.2">
      <c r="B39" s="51"/>
      <c r="C39" s="56"/>
    </row>
    <row r="40" spans="1:4" ht="33" customHeight="1" x14ac:dyDescent="0.2">
      <c r="A40" s="73"/>
      <c r="B40" s="135" t="s">
        <v>59</v>
      </c>
      <c r="C40" s="135"/>
      <c r="D40" s="73"/>
    </row>
  </sheetData>
  <sheetProtection algorithmName="SHA-512" hashValue="Bfa+krNnBNSNJlm26tjI3GG8mepZJZDLt/gnUdbTMjh/oDajkLmYsdEWDB9CPlOJQQHlat3gDXtRM0AbzU9cSA==" saltValue="C829cRb2lU/vHUNHlJO4Ow==" spinCount="100000" sheet="1" objects="1" scenarios="1"/>
  <mergeCells count="8">
    <mergeCell ref="B40:C40"/>
    <mergeCell ref="A1:D1"/>
    <mergeCell ref="A2:D2"/>
    <mergeCell ref="B4:C4"/>
    <mergeCell ref="B13:C13"/>
    <mergeCell ref="B15:C15"/>
    <mergeCell ref="C27:C28"/>
    <mergeCell ref="B3:C3"/>
  </mergeCells>
  <phoneticPr fontId="1" type="noConversion"/>
  <conditionalFormatting sqref="B18:C18">
    <cfRule type="expression" dxfId="3" priority="3">
      <formula>NOT($C$18="")</formula>
    </cfRule>
  </conditionalFormatting>
  <conditionalFormatting sqref="B25:C25">
    <cfRule type="expression" dxfId="2" priority="2">
      <formula>NOT($C$18="")</formula>
    </cfRule>
  </conditionalFormatting>
  <conditionalFormatting sqref="C6:C11">
    <cfRule type="expression" dxfId="1" priority="4">
      <formula>NOT(COUNTBLANK($C$6:$C$11)&gt;0)</formula>
    </cfRule>
  </conditionalFormatting>
  <conditionalFormatting sqref="C30">
    <cfRule type="expression" dxfId="0" priority="1">
      <formula>NOT(COUNTBLANK($C$6:$C$11)&gt;0)</formula>
    </cfRule>
  </conditionalFormatting>
  <pageMargins left="0.75" right="0.75" top="1" bottom="1" header="0.5" footer="0.5"/>
  <pageSetup paperSize="9"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2804207-00C8-4676-939E-5024F2E358D9}">
            <xm:f>Meldungen!$AB$58=0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B13:C13</xm:sqref>
        </x14:conditionalFormatting>
        <x14:conditionalFormatting xmlns:xm="http://schemas.microsoft.com/office/excel/2006/main">
          <x14:cfRule type="expression" priority="6" id="{9785FE93-FCD7-4A55-9E36-0D74E698F8C7}">
            <xm:f>Helfer!$K$28=0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B15:C15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53"/>
  <sheetViews>
    <sheetView zoomScale="102" workbookViewId="0">
      <selection activeCell="A4" sqref="A4"/>
    </sheetView>
  </sheetViews>
  <sheetFormatPr baseColWidth="10" defaultColWidth="10.75" defaultRowHeight="12.75" x14ac:dyDescent="0.2"/>
  <cols>
    <col min="1" max="1" width="172.25" style="65" customWidth="1"/>
    <col min="2" max="16384" width="10.75" style="54"/>
  </cols>
  <sheetData>
    <row r="1" spans="1:1" s="53" customFormat="1" ht="24.95" customHeight="1" x14ac:dyDescent="0.35">
      <c r="A1" s="62" t="str">
        <f>IF(NOT(ISBLANK(Meldungen!B7)),Meldungen!B7&amp;";"&amp;Meldungen!C7&amp;";"&amp;Meldungen!D7&amp;";"&amp;TEXT(Meldungen!E7,"JJJJ-MM-TT")&amp;";;"&amp;'allg. Daten'!C$6&amp;";"&amp;IF(Meldungen!G7="ja",1,0)&amp;";100;"&amp;Meldungen!H7&amp;";200;"&amp;Meldungen!I7&amp;";400;"&amp;Meldungen!J7&amp;";50OF;"&amp;Meldungen!L7&amp;";WW;"&amp;Meldungen!M7&amp;";IUFS;"&amp;Meldungen!R7&amp;";WEIT;"&amp;Meldungen!S7&amp;";HOCH;"&amp;Meldungen!T7&amp;";COAS;"&amp;Meldungen!U7&amp;";4X100;"&amp;IF(Meldungen!N7="","",Meldungen!N7&amp;";"&amp;Meldungen!O7)&amp;";4X400;"&amp;IF(Meldungen!P7="","",Meldungen!P7&amp;";"&amp;Meldungen!Q7),"")</f>
        <v/>
      </c>
    </row>
    <row r="2" spans="1:1" s="53" customFormat="1" ht="24.95" customHeight="1" x14ac:dyDescent="0.35">
      <c r="A2" s="62" t="str">
        <f>IF(NOT(ISBLANK(Meldungen!B8)),Meldungen!B8&amp;";"&amp;Meldungen!C8&amp;";"&amp;Meldungen!D8&amp;";"&amp;TEXT(Meldungen!E8,"JJJJ-MM-TT")&amp;";;"&amp;'allg. Daten'!C$6&amp;";"&amp;IF(Meldungen!G8="ja",1,0)&amp;";100;"&amp;Meldungen!H8&amp;";200;"&amp;Meldungen!I8&amp;";400;"&amp;Meldungen!J8&amp;";50OF;"&amp;Meldungen!L8&amp;";WW;"&amp;Meldungen!M8&amp;";IUFS;"&amp;Meldungen!R8&amp;";WEIT;"&amp;Meldungen!S8&amp;";COAS;"&amp;Meldungen!U8&amp;";4X100;"&amp;IF(Meldungen!N8="","",Meldungen!N8&amp;";"&amp;Meldungen!O8)&amp;";4X400;"&amp;IF(Meldungen!P8="","",Meldungen!P8&amp;";"&amp;Meldungen!Q8),"")</f>
        <v/>
      </c>
    </row>
    <row r="3" spans="1:1" s="53" customFormat="1" ht="24.95" customHeight="1" x14ac:dyDescent="0.35">
      <c r="A3" s="62" t="str">
        <f>IF(NOT(ISBLANK(Meldungen!B9)),Meldungen!B9&amp;";"&amp;Meldungen!C9&amp;";"&amp;Meldungen!D9&amp;";"&amp;TEXT(Meldungen!E9,"JJJJ-MM-TT")&amp;";;"&amp;'allg. Daten'!C$6&amp;";"&amp;IF(Meldungen!G9="ja",1,0)&amp;";100;"&amp;Meldungen!H9&amp;";200;"&amp;Meldungen!I9&amp;";400;"&amp;Meldungen!J9&amp;";50OF;"&amp;Meldungen!L9&amp;";WW;"&amp;Meldungen!M9&amp;";IUFS;"&amp;Meldungen!R9&amp;";WEIT;"&amp;Meldungen!S9&amp;";COAS;"&amp;Meldungen!U9&amp;";4X100;"&amp;IF(Meldungen!N9="","",Meldungen!N9&amp;";"&amp;Meldungen!O9)&amp;";4X400;"&amp;IF(Meldungen!P9="","",Meldungen!P9&amp;";"&amp;Meldungen!Q9),"")</f>
        <v/>
      </c>
    </row>
    <row r="4" spans="1:1" s="53" customFormat="1" ht="24.95" customHeight="1" x14ac:dyDescent="0.35">
      <c r="A4" s="62" t="str">
        <f>IF(NOT(ISBLANK(Meldungen!B10)),Meldungen!B10&amp;";"&amp;Meldungen!C10&amp;";"&amp;Meldungen!D10&amp;";"&amp;TEXT(Meldungen!E10,"JJJJ-MM-TT")&amp;";;"&amp;'allg. Daten'!C$6&amp;";"&amp;IF(Meldungen!G10="ja",1,0)&amp;";100;"&amp;Meldungen!H10&amp;";200;"&amp;Meldungen!I10&amp;";400;"&amp;Meldungen!J10&amp;";50OF;"&amp;Meldungen!L10&amp;";WW;"&amp;Meldungen!M10&amp;";IUFS;"&amp;Meldungen!R10&amp;";WEIT;"&amp;Meldungen!S10&amp;";COAS;"&amp;Meldungen!U10&amp;";4X100;"&amp;IF(Meldungen!N10="","",Meldungen!N10&amp;";"&amp;Meldungen!O10)&amp;";4X400;"&amp;IF(Meldungen!P10="","",Meldungen!P10&amp;";"&amp;Meldungen!Q10),"")</f>
        <v/>
      </c>
    </row>
    <row r="5" spans="1:1" s="53" customFormat="1" ht="24.95" customHeight="1" x14ac:dyDescent="0.35">
      <c r="A5" s="62" t="str">
        <f>IF(NOT(ISBLANK(Meldungen!B11)),Meldungen!B11&amp;";"&amp;Meldungen!C11&amp;";"&amp;Meldungen!D11&amp;";"&amp;TEXT(Meldungen!E11,"JJJJ-MM-TT")&amp;";;"&amp;'allg. Daten'!C$6&amp;";"&amp;IF(Meldungen!G11="ja",1,0)&amp;";100;"&amp;Meldungen!H11&amp;";200;"&amp;Meldungen!I11&amp;";400;"&amp;Meldungen!J11&amp;";50OF;"&amp;Meldungen!L11&amp;";WW;"&amp;Meldungen!M11&amp;";IUFS;"&amp;Meldungen!R11&amp;";WEIT;"&amp;Meldungen!S11&amp;";COAS;"&amp;Meldungen!U11&amp;";4X100;"&amp;IF(Meldungen!N11="","",Meldungen!N11&amp;";"&amp;Meldungen!O11)&amp;";4X400;"&amp;IF(Meldungen!P11="","",Meldungen!P11&amp;";"&amp;Meldungen!Q11),"")</f>
        <v/>
      </c>
    </row>
    <row r="6" spans="1:1" s="53" customFormat="1" ht="24.95" customHeight="1" x14ac:dyDescent="0.35">
      <c r="A6" s="62" t="str">
        <f>IF(NOT(ISBLANK(Meldungen!B12)),Meldungen!B12&amp;";"&amp;Meldungen!C12&amp;";"&amp;Meldungen!D12&amp;";"&amp;TEXT(Meldungen!E12,"JJJJ-MM-TT")&amp;";;"&amp;'allg. Daten'!C$6&amp;";"&amp;IF(Meldungen!G12="ja",1,0)&amp;";100;"&amp;Meldungen!H12&amp;";200;"&amp;Meldungen!I12&amp;";400;"&amp;Meldungen!J12&amp;";50OF;"&amp;Meldungen!L12&amp;";WW;"&amp;Meldungen!M12&amp;";IUFS;"&amp;Meldungen!R12&amp;";WEIT;"&amp;Meldungen!S12&amp;";COAS;"&amp;Meldungen!U12&amp;";4X100;"&amp;IF(Meldungen!N12="","",Meldungen!N12&amp;";"&amp;Meldungen!O12)&amp;";4X400;"&amp;IF(Meldungen!P12="","",Meldungen!P12&amp;";"&amp;Meldungen!Q12),"")</f>
        <v/>
      </c>
    </row>
    <row r="7" spans="1:1" s="53" customFormat="1" ht="24.95" customHeight="1" x14ac:dyDescent="0.35">
      <c r="A7" s="62" t="str">
        <f>IF(NOT(ISBLANK(Meldungen!B13)),Meldungen!B13&amp;";"&amp;Meldungen!C13&amp;";"&amp;Meldungen!D13&amp;";"&amp;TEXT(Meldungen!E13,"JJJJ-MM-TT")&amp;";;"&amp;'allg. Daten'!C$6&amp;";"&amp;IF(Meldungen!G13="ja",1,0)&amp;";100;"&amp;Meldungen!H13&amp;";200;"&amp;Meldungen!I13&amp;";400;"&amp;Meldungen!J13&amp;";50OF;"&amp;Meldungen!L13&amp;";WW;"&amp;Meldungen!M13&amp;";IUFS;"&amp;Meldungen!R13&amp;";WEIT;"&amp;Meldungen!S13&amp;";COAS;"&amp;Meldungen!U13&amp;";4X100;"&amp;IF(Meldungen!N13="","",Meldungen!N13&amp;";"&amp;Meldungen!O13)&amp;";4X400;"&amp;IF(Meldungen!P13="","",Meldungen!P13&amp;";"&amp;Meldungen!Q13),"")</f>
        <v/>
      </c>
    </row>
    <row r="8" spans="1:1" s="53" customFormat="1" ht="24.95" customHeight="1" x14ac:dyDescent="0.35">
      <c r="A8" s="62" t="str">
        <f>IF(NOT(ISBLANK(Meldungen!B14)),Meldungen!B14&amp;";"&amp;Meldungen!C14&amp;";"&amp;Meldungen!D14&amp;";"&amp;TEXT(Meldungen!E14,"JJJJ-MM-TT")&amp;";;"&amp;'allg. Daten'!C$6&amp;";"&amp;IF(Meldungen!G14="ja",1,0)&amp;";100;"&amp;Meldungen!H14&amp;";200;"&amp;Meldungen!I14&amp;";400;"&amp;Meldungen!J14&amp;";50OF;"&amp;Meldungen!L14&amp;";WW;"&amp;Meldungen!M14&amp;";IUFS;"&amp;Meldungen!R14&amp;";WEIT;"&amp;Meldungen!S14&amp;";COAS;"&amp;Meldungen!U14&amp;";4X100;"&amp;IF(Meldungen!N14="","",Meldungen!N14&amp;";"&amp;Meldungen!O14)&amp;";4X400;"&amp;IF(Meldungen!P14="","",Meldungen!P14&amp;";"&amp;Meldungen!Q14),"")</f>
        <v/>
      </c>
    </row>
    <row r="9" spans="1:1" s="53" customFormat="1" ht="24.95" customHeight="1" x14ac:dyDescent="0.35">
      <c r="A9" s="62" t="str">
        <f>IF(NOT(ISBLANK(Meldungen!B15)),Meldungen!B15&amp;";"&amp;Meldungen!C15&amp;";"&amp;Meldungen!D15&amp;";"&amp;TEXT(Meldungen!E15,"JJJJ-MM-TT")&amp;";;"&amp;'allg. Daten'!C$6&amp;";"&amp;IF(Meldungen!G15="ja",1,0)&amp;";100;"&amp;Meldungen!H15&amp;";200;"&amp;Meldungen!I15&amp;";400;"&amp;Meldungen!J15&amp;";50OF;"&amp;Meldungen!L15&amp;";WW;"&amp;Meldungen!M15&amp;";IUFS;"&amp;Meldungen!R15&amp;";WEIT;"&amp;Meldungen!S15&amp;";COAS;"&amp;Meldungen!U15&amp;";4X100;"&amp;IF(Meldungen!N15="","",Meldungen!N15&amp;";"&amp;Meldungen!O15)&amp;";4X400;"&amp;IF(Meldungen!P15="","",Meldungen!P15&amp;";"&amp;Meldungen!Q15),"")</f>
        <v/>
      </c>
    </row>
    <row r="10" spans="1:1" s="53" customFormat="1" ht="24.95" customHeight="1" x14ac:dyDescent="0.35">
      <c r="A10" s="62" t="str">
        <f>IF(NOT(ISBLANK(Meldungen!B16)),Meldungen!B16&amp;";"&amp;Meldungen!C16&amp;";"&amp;Meldungen!D16&amp;";"&amp;TEXT(Meldungen!E16,"JJJJ-MM-TT")&amp;";;"&amp;'allg. Daten'!C$6&amp;";"&amp;IF(Meldungen!G16="ja",1,0)&amp;";100;"&amp;Meldungen!H16&amp;";200;"&amp;Meldungen!I16&amp;";400;"&amp;Meldungen!J16&amp;";50OF;"&amp;Meldungen!L16&amp;";WW;"&amp;Meldungen!M16&amp;";IUFS;"&amp;Meldungen!R16&amp;";WEIT;"&amp;Meldungen!S16&amp;";COAS;"&amp;Meldungen!U16&amp;";4X100;"&amp;IF(Meldungen!N16="","",Meldungen!N16&amp;";"&amp;Meldungen!O16)&amp;";4X400;"&amp;IF(Meldungen!P16="","",Meldungen!P16&amp;";"&amp;Meldungen!Q16),"")</f>
        <v/>
      </c>
    </row>
    <row r="11" spans="1:1" s="53" customFormat="1" ht="24.95" customHeight="1" x14ac:dyDescent="0.35">
      <c r="A11" s="62" t="str">
        <f>IF(NOT(ISBLANK(Meldungen!B17)),Meldungen!B17&amp;";"&amp;Meldungen!C17&amp;";"&amp;Meldungen!D17&amp;";"&amp;TEXT(Meldungen!E17,"JJJJ-MM-TT")&amp;";;"&amp;'allg. Daten'!C$6&amp;";"&amp;IF(Meldungen!G17="ja",1,0)&amp;";100;"&amp;Meldungen!H17&amp;";200;"&amp;Meldungen!I17&amp;";400;"&amp;Meldungen!J17&amp;";50OF;"&amp;Meldungen!L17&amp;";WW;"&amp;Meldungen!M17&amp;";IUFS;"&amp;Meldungen!R17&amp;";WEIT;"&amp;Meldungen!S17&amp;";COAS;"&amp;Meldungen!U17&amp;";4X100;"&amp;IF(Meldungen!N17="","",Meldungen!N17&amp;";"&amp;Meldungen!O17)&amp;";4X400;"&amp;IF(Meldungen!P17="","",Meldungen!P17&amp;";"&amp;Meldungen!Q17),"")</f>
        <v/>
      </c>
    </row>
    <row r="12" spans="1:1" s="53" customFormat="1" ht="24.95" customHeight="1" x14ac:dyDescent="0.35">
      <c r="A12" s="62" t="str">
        <f>IF(NOT(ISBLANK(Meldungen!B18)),Meldungen!B18&amp;";"&amp;Meldungen!C18&amp;";"&amp;Meldungen!D18&amp;";"&amp;TEXT(Meldungen!E18,"JJJJ-MM-TT")&amp;";;"&amp;'allg. Daten'!C$6&amp;";"&amp;IF(Meldungen!G18="ja",1,0)&amp;";100;"&amp;Meldungen!H18&amp;";200;"&amp;Meldungen!I18&amp;";400;"&amp;Meldungen!J18&amp;";50OF;"&amp;Meldungen!L18&amp;";WW;"&amp;Meldungen!M18&amp;";IUFS;"&amp;Meldungen!R18&amp;";WEIT;"&amp;Meldungen!S18&amp;";COAS;"&amp;Meldungen!U18&amp;";4X100;"&amp;IF(Meldungen!N18="","",Meldungen!N18&amp;";"&amp;Meldungen!O18)&amp;";4X400;"&amp;IF(Meldungen!P18="","",Meldungen!P18&amp;";"&amp;Meldungen!Q18),"")</f>
        <v/>
      </c>
    </row>
    <row r="13" spans="1:1" s="53" customFormat="1" ht="24.95" customHeight="1" x14ac:dyDescent="0.35">
      <c r="A13" s="62" t="str">
        <f>IF(NOT(ISBLANK(Meldungen!B19)),Meldungen!B19&amp;";"&amp;Meldungen!C19&amp;";"&amp;Meldungen!D19&amp;";"&amp;TEXT(Meldungen!E19,"JJJJ-MM-TT")&amp;";;"&amp;'allg. Daten'!C$6&amp;";"&amp;IF(Meldungen!G19="ja",1,0)&amp;";100;"&amp;Meldungen!H19&amp;";200;"&amp;Meldungen!I19&amp;";400;"&amp;Meldungen!J19&amp;";50OF;"&amp;Meldungen!L19&amp;";WW;"&amp;Meldungen!M19&amp;";IUFS;"&amp;Meldungen!R19&amp;";WEIT;"&amp;Meldungen!S19&amp;";COAS;"&amp;Meldungen!U19&amp;";4X100;"&amp;IF(Meldungen!N19="","",Meldungen!N19&amp;";"&amp;Meldungen!O19)&amp;";4X400;"&amp;IF(Meldungen!P19="","",Meldungen!P19&amp;";"&amp;Meldungen!Q19),"")</f>
        <v/>
      </c>
    </row>
    <row r="14" spans="1:1" s="53" customFormat="1" ht="24.95" customHeight="1" x14ac:dyDescent="0.35">
      <c r="A14" s="62" t="str">
        <f>IF(NOT(ISBLANK(Meldungen!B20)),Meldungen!B20&amp;";"&amp;Meldungen!C20&amp;";"&amp;Meldungen!D20&amp;";"&amp;TEXT(Meldungen!E20,"JJJJ-MM-TT")&amp;";;"&amp;'allg. Daten'!C$6&amp;";"&amp;IF(Meldungen!G20="ja",1,0)&amp;";100;"&amp;Meldungen!H20&amp;";200;"&amp;Meldungen!I20&amp;";400;"&amp;Meldungen!J20&amp;";50OF;"&amp;Meldungen!L20&amp;";WW;"&amp;Meldungen!M20&amp;";IUFS;"&amp;Meldungen!R20&amp;";WEIT;"&amp;Meldungen!S20&amp;";COAS;"&amp;Meldungen!U20&amp;";4X100;"&amp;IF(Meldungen!N20="","",Meldungen!N20&amp;";"&amp;Meldungen!O20)&amp;";4X400;"&amp;IF(Meldungen!P20="","",Meldungen!P20&amp;";"&amp;Meldungen!Q20),"")</f>
        <v/>
      </c>
    </row>
    <row r="15" spans="1:1" s="53" customFormat="1" ht="24.95" customHeight="1" x14ac:dyDescent="0.35">
      <c r="A15" s="62" t="str">
        <f>IF(NOT(ISBLANK(Meldungen!B21)),Meldungen!B21&amp;";"&amp;Meldungen!C21&amp;";"&amp;Meldungen!D21&amp;";"&amp;TEXT(Meldungen!E21,"JJJJ-MM-TT")&amp;";;"&amp;'allg. Daten'!C$6&amp;";"&amp;IF(Meldungen!G21="ja",1,0)&amp;";100;"&amp;Meldungen!H21&amp;";200;"&amp;Meldungen!I21&amp;";400;"&amp;Meldungen!J21&amp;";50OF;"&amp;Meldungen!L21&amp;";WW;"&amp;Meldungen!M21&amp;";IUFS;"&amp;Meldungen!R21&amp;";WEIT;"&amp;Meldungen!S21&amp;";COAS;"&amp;Meldungen!U21&amp;";4X100;"&amp;IF(Meldungen!N21="","",Meldungen!N21&amp;";"&amp;Meldungen!O21)&amp;";4X400;"&amp;IF(Meldungen!P21="","",Meldungen!P21&amp;";"&amp;Meldungen!Q21),"")</f>
        <v/>
      </c>
    </row>
    <row r="16" spans="1:1" s="53" customFormat="1" ht="24.95" customHeight="1" x14ac:dyDescent="0.35">
      <c r="A16" s="62" t="str">
        <f>IF(NOT(ISBLANK(Meldungen!B22)),Meldungen!B22&amp;";"&amp;Meldungen!C22&amp;";"&amp;Meldungen!D22&amp;";"&amp;TEXT(Meldungen!E22,"JJJJ-MM-TT")&amp;";;"&amp;'allg. Daten'!C$6&amp;";"&amp;IF(Meldungen!G22="ja",1,0)&amp;";100;"&amp;Meldungen!H22&amp;";200;"&amp;Meldungen!I22&amp;";400;"&amp;Meldungen!J22&amp;";50OF;"&amp;Meldungen!L22&amp;";WW;"&amp;Meldungen!M22&amp;";IUFS;"&amp;Meldungen!R22&amp;";WEIT;"&amp;Meldungen!S22&amp;";COAS;"&amp;Meldungen!U22&amp;";4X100;"&amp;IF(Meldungen!N22="","",Meldungen!N22&amp;";"&amp;Meldungen!O22)&amp;";4X400;"&amp;IF(Meldungen!P22="","",Meldungen!P22&amp;";"&amp;Meldungen!Q22),"")</f>
        <v/>
      </c>
    </row>
    <row r="17" spans="1:1" s="53" customFormat="1" ht="24.95" customHeight="1" x14ac:dyDescent="0.35">
      <c r="A17" s="62" t="str">
        <f>IF(NOT(ISBLANK(Meldungen!B23)),Meldungen!B23&amp;";"&amp;Meldungen!C23&amp;";"&amp;Meldungen!D23&amp;";"&amp;TEXT(Meldungen!E23,"JJJJ-MM-TT")&amp;";;"&amp;'allg. Daten'!C$6&amp;";"&amp;IF(Meldungen!G23="ja",1,0)&amp;";100;"&amp;Meldungen!H23&amp;";200;"&amp;Meldungen!I23&amp;";400;"&amp;Meldungen!J23&amp;";50OF;"&amp;Meldungen!L23&amp;";WW;"&amp;Meldungen!M23&amp;";IUFS;"&amp;Meldungen!R23&amp;";WEIT;"&amp;Meldungen!S23&amp;";COAS;"&amp;Meldungen!U23&amp;";4X100;"&amp;IF(Meldungen!N23="","",Meldungen!N23&amp;";"&amp;Meldungen!O23)&amp;";4X400;"&amp;IF(Meldungen!P23="","",Meldungen!P23&amp;";"&amp;Meldungen!Q23),"")</f>
        <v/>
      </c>
    </row>
    <row r="18" spans="1:1" s="53" customFormat="1" ht="24.95" customHeight="1" x14ac:dyDescent="0.35">
      <c r="A18" s="62" t="str">
        <f>IF(NOT(ISBLANK(Meldungen!B24)),Meldungen!B24&amp;";"&amp;Meldungen!C24&amp;";"&amp;Meldungen!D24&amp;";"&amp;TEXT(Meldungen!E24,"JJJJ-MM-TT")&amp;";;"&amp;'allg. Daten'!C$6&amp;";"&amp;IF(Meldungen!G24="ja",1,0)&amp;";100;"&amp;Meldungen!H24&amp;";200;"&amp;Meldungen!I24&amp;";400;"&amp;Meldungen!J24&amp;";50OF;"&amp;Meldungen!L24&amp;";WW;"&amp;Meldungen!M24&amp;";IUFS;"&amp;Meldungen!R24&amp;";WEIT;"&amp;Meldungen!S24&amp;";COAS;"&amp;Meldungen!U24&amp;";4X100;"&amp;IF(Meldungen!N24="","",Meldungen!N24&amp;";"&amp;Meldungen!O24)&amp;";4X400;"&amp;IF(Meldungen!P24="","",Meldungen!P24&amp;";"&amp;Meldungen!Q24),"")</f>
        <v/>
      </c>
    </row>
    <row r="19" spans="1:1" s="53" customFormat="1" ht="24.95" customHeight="1" x14ac:dyDescent="0.35">
      <c r="A19" s="62" t="str">
        <f>IF(NOT(ISBLANK(Meldungen!B25)),Meldungen!B25&amp;";"&amp;Meldungen!C25&amp;";"&amp;Meldungen!D25&amp;";"&amp;TEXT(Meldungen!E25,"JJJJ-MM-TT")&amp;";;"&amp;'allg. Daten'!C$6&amp;";"&amp;IF(Meldungen!G25="ja",1,0)&amp;";100;"&amp;Meldungen!H25&amp;";200;"&amp;Meldungen!I25&amp;";400;"&amp;Meldungen!J25&amp;";50OF;"&amp;Meldungen!L25&amp;";WW;"&amp;Meldungen!M25&amp;";IUFS;"&amp;Meldungen!R25&amp;";WEIT;"&amp;Meldungen!S25&amp;";COAS;"&amp;Meldungen!U25&amp;";4X100;"&amp;IF(Meldungen!N25="","",Meldungen!N25&amp;";"&amp;Meldungen!O25)&amp;";4X400;"&amp;IF(Meldungen!P25="","",Meldungen!P25&amp;";"&amp;Meldungen!Q25),"")</f>
        <v/>
      </c>
    </row>
    <row r="20" spans="1:1" s="53" customFormat="1" ht="24.95" customHeight="1" x14ac:dyDescent="0.35">
      <c r="A20" s="62" t="str">
        <f>IF(NOT(ISBLANK(Meldungen!B26)),Meldungen!B26&amp;";"&amp;Meldungen!C26&amp;";"&amp;Meldungen!D26&amp;";"&amp;TEXT(Meldungen!E26,"JJJJ-MM-TT")&amp;";;"&amp;'allg. Daten'!C$6&amp;";"&amp;IF(Meldungen!G26="ja",1,0)&amp;";100;"&amp;Meldungen!H26&amp;";200;"&amp;Meldungen!I26&amp;";400;"&amp;Meldungen!J26&amp;";50OF;"&amp;Meldungen!L26&amp;";WW;"&amp;Meldungen!M26&amp;";IUFS;"&amp;Meldungen!R26&amp;";WEIT;"&amp;Meldungen!S26&amp;";COAS;"&amp;Meldungen!U26&amp;";4X100;"&amp;IF(Meldungen!N26="","",Meldungen!N26&amp;";"&amp;Meldungen!O26)&amp;";4X400;"&amp;IF(Meldungen!P26="","",Meldungen!P26&amp;";"&amp;Meldungen!Q26),"")</f>
        <v/>
      </c>
    </row>
    <row r="21" spans="1:1" s="53" customFormat="1" ht="24.95" customHeight="1" x14ac:dyDescent="0.35">
      <c r="A21" s="62" t="str">
        <f>IF(NOT(ISBLANK(Meldungen!B27)),Meldungen!B27&amp;";"&amp;Meldungen!C27&amp;";"&amp;Meldungen!D27&amp;";"&amp;TEXT(Meldungen!E27,"JJJJ-MM-TT")&amp;";;"&amp;'allg. Daten'!C$6&amp;";"&amp;IF(Meldungen!G27="ja",1,0)&amp;";100;"&amp;Meldungen!H27&amp;";200;"&amp;Meldungen!I27&amp;";400;"&amp;Meldungen!J27&amp;";50OF;"&amp;Meldungen!L27&amp;";WW;"&amp;Meldungen!M27&amp;";IUFS;"&amp;Meldungen!R27&amp;";WEIT;"&amp;Meldungen!S27&amp;";COAS;"&amp;Meldungen!U27&amp;";4X100;"&amp;IF(Meldungen!N27="","",Meldungen!N27&amp;";"&amp;Meldungen!O27)&amp;";4X400;"&amp;IF(Meldungen!P27="","",Meldungen!P27&amp;";"&amp;Meldungen!Q27),"")</f>
        <v/>
      </c>
    </row>
    <row r="22" spans="1:1" s="53" customFormat="1" ht="24.95" customHeight="1" x14ac:dyDescent="0.35">
      <c r="A22" s="62" t="str">
        <f>IF(NOT(ISBLANK(Meldungen!B28)),Meldungen!B28&amp;";"&amp;Meldungen!C28&amp;";"&amp;Meldungen!D28&amp;";"&amp;TEXT(Meldungen!E28,"JJJJ-MM-TT")&amp;";;"&amp;'allg. Daten'!C$6&amp;";"&amp;IF(Meldungen!G28="ja",1,0)&amp;";100;"&amp;Meldungen!H28&amp;";200;"&amp;Meldungen!I28&amp;";400;"&amp;Meldungen!J28&amp;";50OF;"&amp;Meldungen!L28&amp;";WW;"&amp;Meldungen!M28&amp;";IUFS;"&amp;Meldungen!R28&amp;";WEIT;"&amp;Meldungen!S28&amp;";COAS;"&amp;Meldungen!U28&amp;";4X100;"&amp;IF(Meldungen!N28="","",Meldungen!N28&amp;";"&amp;Meldungen!O28)&amp;";4X400;"&amp;IF(Meldungen!P28="","",Meldungen!P28&amp;";"&amp;Meldungen!Q28),"")</f>
        <v/>
      </c>
    </row>
    <row r="23" spans="1:1" s="53" customFormat="1" ht="24.95" customHeight="1" x14ac:dyDescent="0.35">
      <c r="A23" s="62" t="str">
        <f>IF(NOT(ISBLANK(Meldungen!B29)),Meldungen!B29&amp;";"&amp;Meldungen!C29&amp;";"&amp;Meldungen!D29&amp;";"&amp;TEXT(Meldungen!E29,"JJJJ-MM-TT")&amp;";;"&amp;'allg. Daten'!C$6&amp;";"&amp;IF(Meldungen!G29="ja",1,0)&amp;";100;"&amp;Meldungen!H29&amp;";200;"&amp;Meldungen!I29&amp;";400;"&amp;Meldungen!J29&amp;";50OF;"&amp;Meldungen!L29&amp;";WW;"&amp;Meldungen!M29&amp;";IUFS;"&amp;Meldungen!R29&amp;";WEIT;"&amp;Meldungen!S29&amp;";COAS;"&amp;Meldungen!U29&amp;";4X100;"&amp;IF(Meldungen!N29="","",Meldungen!N29&amp;";"&amp;Meldungen!O29)&amp;";4X400;"&amp;IF(Meldungen!P29="","",Meldungen!P29&amp;";"&amp;Meldungen!Q29),"")</f>
        <v/>
      </c>
    </row>
    <row r="24" spans="1:1" s="53" customFormat="1" ht="24.95" customHeight="1" x14ac:dyDescent="0.35">
      <c r="A24" s="62" t="str">
        <f>IF(NOT(ISBLANK(Meldungen!B30)),Meldungen!B30&amp;";"&amp;Meldungen!C30&amp;";"&amp;Meldungen!D30&amp;";"&amp;TEXT(Meldungen!E30,"JJJJ-MM-TT")&amp;";;"&amp;'allg. Daten'!C$6&amp;";"&amp;IF(Meldungen!G30="ja",1,0)&amp;";100;"&amp;Meldungen!H30&amp;";200;"&amp;Meldungen!I30&amp;";400;"&amp;Meldungen!J30&amp;";50OF;"&amp;Meldungen!L30&amp;";WW;"&amp;Meldungen!M30&amp;";IUFS;"&amp;Meldungen!R30&amp;";WEIT;"&amp;Meldungen!S30&amp;";COAS;"&amp;Meldungen!U30&amp;";4X100;"&amp;IF(Meldungen!N30="","",Meldungen!N30&amp;";"&amp;Meldungen!O30)&amp;";4X400;"&amp;IF(Meldungen!P30="","",Meldungen!P30&amp;";"&amp;Meldungen!Q30),"")</f>
        <v/>
      </c>
    </row>
    <row r="25" spans="1:1" s="53" customFormat="1" ht="24.95" customHeight="1" x14ac:dyDescent="0.35">
      <c r="A25" s="62" t="str">
        <f>IF(NOT(ISBLANK(Meldungen!B31)),Meldungen!B31&amp;";"&amp;Meldungen!C31&amp;";"&amp;Meldungen!D31&amp;";"&amp;TEXT(Meldungen!E31,"JJJJ-MM-TT")&amp;";;"&amp;'allg. Daten'!C$6&amp;";"&amp;IF(Meldungen!G31="ja",1,0)&amp;";100;"&amp;Meldungen!H31&amp;";200;"&amp;Meldungen!I31&amp;";400;"&amp;Meldungen!J31&amp;";50OF;"&amp;Meldungen!L31&amp;";WW;"&amp;Meldungen!M31&amp;";IUFS;"&amp;Meldungen!R31&amp;";WEIT;"&amp;Meldungen!S31&amp;";COAS;"&amp;Meldungen!U31&amp;";4X100;"&amp;IF(Meldungen!N31="","",Meldungen!N31&amp;";"&amp;Meldungen!O31)&amp;";4X400;"&amp;IF(Meldungen!P31="","",Meldungen!P31&amp;";"&amp;Meldungen!Q31),"")</f>
        <v/>
      </c>
    </row>
    <row r="26" spans="1:1" s="53" customFormat="1" ht="24.95" customHeight="1" x14ac:dyDescent="0.35">
      <c r="A26" s="62" t="str">
        <f>IF(NOT(ISBLANK(Meldungen!B32)),Meldungen!B32&amp;";"&amp;Meldungen!C32&amp;";"&amp;Meldungen!D32&amp;";"&amp;TEXT(Meldungen!E32,"JJJJ-MM-TT")&amp;";;"&amp;'allg. Daten'!C$6&amp;";"&amp;IF(Meldungen!G32="ja",1,0)&amp;";100;"&amp;Meldungen!H32&amp;";200;"&amp;Meldungen!I32&amp;";400;"&amp;Meldungen!J32&amp;";50OF;"&amp;Meldungen!L32&amp;";WW;"&amp;Meldungen!M32&amp;";IUFS;"&amp;Meldungen!R32&amp;";WEIT;"&amp;Meldungen!S32&amp;";COAS;"&amp;Meldungen!U32&amp;";4X100;"&amp;IF(Meldungen!N32="","",Meldungen!N32&amp;";"&amp;Meldungen!O32)&amp;";4X400;"&amp;IF(Meldungen!P32="","",Meldungen!P32&amp;";"&amp;Meldungen!Q32),"")</f>
        <v/>
      </c>
    </row>
    <row r="27" spans="1:1" s="53" customFormat="1" ht="24.95" customHeight="1" x14ac:dyDescent="0.35">
      <c r="A27" s="62" t="str">
        <f>IF(NOT(ISBLANK(Meldungen!B33)),Meldungen!B33&amp;";"&amp;Meldungen!C33&amp;";"&amp;Meldungen!D33&amp;";"&amp;TEXT(Meldungen!E33,"JJJJ-MM-TT")&amp;";;"&amp;'allg. Daten'!C$6&amp;";"&amp;IF(Meldungen!G33="ja",1,0)&amp;";100;"&amp;Meldungen!H33&amp;";200;"&amp;Meldungen!I33&amp;";400;"&amp;Meldungen!J33&amp;";50OF;"&amp;Meldungen!L33&amp;";WW;"&amp;Meldungen!M33&amp;";IUFS;"&amp;Meldungen!R33&amp;";WEIT;"&amp;Meldungen!S33&amp;";COAS;"&amp;Meldungen!U33&amp;";4X100;"&amp;IF(Meldungen!N33="","",Meldungen!N33&amp;";"&amp;Meldungen!O33)&amp;";4X400;"&amp;IF(Meldungen!P33="","",Meldungen!P33&amp;";"&amp;Meldungen!Q33),"")</f>
        <v/>
      </c>
    </row>
    <row r="28" spans="1:1" s="53" customFormat="1" ht="24.95" customHeight="1" x14ac:dyDescent="0.35">
      <c r="A28" s="62" t="str">
        <f>IF(NOT(ISBLANK(Meldungen!B34)),Meldungen!B34&amp;";"&amp;Meldungen!C34&amp;";"&amp;Meldungen!D34&amp;";"&amp;TEXT(Meldungen!E34,"JJJJ-MM-TT")&amp;";;"&amp;'allg. Daten'!C$6&amp;";"&amp;IF(Meldungen!G34="ja",1,0)&amp;";100;"&amp;Meldungen!H34&amp;";200;"&amp;Meldungen!I34&amp;";400;"&amp;Meldungen!J34&amp;";50OF;"&amp;Meldungen!L34&amp;";WW;"&amp;Meldungen!M34&amp;";IUFS;"&amp;Meldungen!R34&amp;";WEIT;"&amp;Meldungen!S34&amp;";COAS;"&amp;Meldungen!U34&amp;";4X100;"&amp;IF(Meldungen!N34="","",Meldungen!N34&amp;";"&amp;Meldungen!O34)&amp;";4X400;"&amp;IF(Meldungen!P34="","",Meldungen!P34&amp;";"&amp;Meldungen!Q34),"")</f>
        <v/>
      </c>
    </row>
    <row r="29" spans="1:1" s="53" customFormat="1" ht="24.95" customHeight="1" x14ac:dyDescent="0.35">
      <c r="A29" s="62" t="str">
        <f>IF(NOT(ISBLANK(Meldungen!B35)),Meldungen!B35&amp;";"&amp;Meldungen!C35&amp;";"&amp;Meldungen!D35&amp;";"&amp;TEXT(Meldungen!E35,"JJJJ-MM-TT")&amp;";;"&amp;'allg. Daten'!C$6&amp;";"&amp;IF(Meldungen!G35="ja",1,0)&amp;";100;"&amp;Meldungen!H35&amp;";200;"&amp;Meldungen!I35&amp;";400;"&amp;Meldungen!J35&amp;";50OF;"&amp;Meldungen!L35&amp;";WW;"&amp;Meldungen!M35&amp;";IUFS;"&amp;Meldungen!R35&amp;";WEIT;"&amp;Meldungen!S35&amp;";COAS;"&amp;Meldungen!U35&amp;";4X100;"&amp;IF(Meldungen!N35="","",Meldungen!N35&amp;";"&amp;Meldungen!O35)&amp;";4X400;"&amp;IF(Meldungen!P35="","",Meldungen!P35&amp;";"&amp;Meldungen!Q35),"")</f>
        <v/>
      </c>
    </row>
    <row r="30" spans="1:1" s="53" customFormat="1" ht="24.95" customHeight="1" x14ac:dyDescent="0.35">
      <c r="A30" s="62" t="str">
        <f>IF(NOT(ISBLANK(Meldungen!B36)),Meldungen!B36&amp;";"&amp;Meldungen!C36&amp;";"&amp;Meldungen!D36&amp;";"&amp;TEXT(Meldungen!E36,"JJJJ-MM-TT")&amp;";;"&amp;'allg. Daten'!C$6&amp;";"&amp;IF(Meldungen!G36="ja",1,0)&amp;";100;"&amp;Meldungen!H36&amp;";200;"&amp;Meldungen!I36&amp;";400;"&amp;Meldungen!J36&amp;";50OF;"&amp;Meldungen!L36&amp;";WW;"&amp;Meldungen!M36&amp;";IUFS;"&amp;Meldungen!R36&amp;";WEIT;"&amp;Meldungen!S36&amp;";COAS;"&amp;Meldungen!U36&amp;";4X100;"&amp;IF(Meldungen!N36="","",Meldungen!N36&amp;";"&amp;Meldungen!O36)&amp;";4X400;"&amp;IF(Meldungen!P36="","",Meldungen!P36&amp;";"&amp;Meldungen!Q36),"")</f>
        <v/>
      </c>
    </row>
    <row r="31" spans="1:1" s="53" customFormat="1" ht="24.95" customHeight="1" x14ac:dyDescent="0.35">
      <c r="A31" s="62" t="str">
        <f>IF(NOT(ISBLANK(Meldungen!B37)),Meldungen!B37&amp;";"&amp;Meldungen!C37&amp;";"&amp;Meldungen!D37&amp;";"&amp;TEXT(Meldungen!E37,"JJJJ-MM-TT")&amp;";;"&amp;'allg. Daten'!C$6&amp;";"&amp;IF(Meldungen!G37="ja",1,0)&amp;";100;"&amp;Meldungen!H37&amp;";200;"&amp;Meldungen!I37&amp;";400;"&amp;Meldungen!J37&amp;";50OF;"&amp;Meldungen!L37&amp;";WW;"&amp;Meldungen!M37&amp;";IUFS;"&amp;Meldungen!R37&amp;";WEIT;"&amp;Meldungen!S37&amp;";COAS;"&amp;Meldungen!U37&amp;";4X100;"&amp;IF(Meldungen!N37="","",Meldungen!N37&amp;";"&amp;Meldungen!O37)&amp;";4X400;"&amp;IF(Meldungen!P37="","",Meldungen!P37&amp;";"&amp;Meldungen!Q37),"")</f>
        <v/>
      </c>
    </row>
    <row r="32" spans="1:1" s="53" customFormat="1" ht="24.95" customHeight="1" x14ac:dyDescent="0.35">
      <c r="A32" s="62" t="str">
        <f>IF(NOT(ISBLANK(Meldungen!B38)),Meldungen!B38&amp;";"&amp;Meldungen!C38&amp;";"&amp;Meldungen!D38&amp;";"&amp;TEXT(Meldungen!E38,"JJJJ-MM-TT")&amp;";;"&amp;'allg. Daten'!C$6&amp;";"&amp;IF(Meldungen!G38="ja",1,0)&amp;";100;"&amp;Meldungen!H38&amp;";200;"&amp;Meldungen!I38&amp;";400;"&amp;Meldungen!J38&amp;";50OF;"&amp;Meldungen!L38&amp;";WW;"&amp;Meldungen!M38&amp;";IUFS;"&amp;Meldungen!R38&amp;";WEIT;"&amp;Meldungen!S38&amp;";COAS;"&amp;Meldungen!U38&amp;";4X100;"&amp;IF(Meldungen!N38="","",Meldungen!N38&amp;";"&amp;Meldungen!O38)&amp;";4X400;"&amp;IF(Meldungen!P38="","",Meldungen!P38&amp;";"&amp;Meldungen!Q38),"")</f>
        <v/>
      </c>
    </row>
    <row r="33" spans="1:1" s="53" customFormat="1" ht="24.95" customHeight="1" x14ac:dyDescent="0.35">
      <c r="A33" s="62" t="str">
        <f>IF(NOT(ISBLANK(Meldungen!B39)),Meldungen!B39&amp;";"&amp;Meldungen!C39&amp;";"&amp;Meldungen!D39&amp;";"&amp;TEXT(Meldungen!E39,"JJJJ-MM-TT")&amp;";;"&amp;'allg. Daten'!C$6&amp;";"&amp;IF(Meldungen!G39="ja",1,0)&amp;";100;"&amp;Meldungen!H39&amp;";200;"&amp;Meldungen!I39&amp;";400;"&amp;Meldungen!J39&amp;";50OF;"&amp;Meldungen!L39&amp;";WW;"&amp;Meldungen!M39&amp;";IUFS;"&amp;Meldungen!R39&amp;";WEIT;"&amp;Meldungen!S39&amp;";COAS;"&amp;Meldungen!U39&amp;";4X100;"&amp;IF(Meldungen!N39="","",Meldungen!N39&amp;";"&amp;Meldungen!O39)&amp;";4X400;"&amp;IF(Meldungen!P39="","",Meldungen!P39&amp;";"&amp;Meldungen!Q39),"")</f>
        <v/>
      </c>
    </row>
    <row r="34" spans="1:1" s="53" customFormat="1" ht="24.95" customHeight="1" x14ac:dyDescent="0.35">
      <c r="A34" s="62" t="str">
        <f>IF(NOT(ISBLANK(Meldungen!B40)),Meldungen!B40&amp;";"&amp;Meldungen!C40&amp;";"&amp;Meldungen!D40&amp;";"&amp;TEXT(Meldungen!E40,"JJJJ-MM-TT")&amp;";;"&amp;'allg. Daten'!C$6&amp;";"&amp;IF(Meldungen!G40="ja",1,0)&amp;";100;"&amp;Meldungen!H40&amp;";200;"&amp;Meldungen!I40&amp;";400;"&amp;Meldungen!J40&amp;";50OF;"&amp;Meldungen!L40&amp;";WW;"&amp;Meldungen!M40&amp;";IUFS;"&amp;Meldungen!R40&amp;";WEIT;"&amp;Meldungen!S40&amp;";COAS;"&amp;Meldungen!U40&amp;";4X100;"&amp;IF(Meldungen!N40="","",Meldungen!N40&amp;";"&amp;Meldungen!O40)&amp;";4X400;"&amp;IF(Meldungen!P40="","",Meldungen!P40&amp;";"&amp;Meldungen!Q40),"")</f>
        <v/>
      </c>
    </row>
    <row r="35" spans="1:1" s="53" customFormat="1" ht="24.95" customHeight="1" x14ac:dyDescent="0.35">
      <c r="A35" s="62" t="str">
        <f>IF(NOT(ISBLANK(Meldungen!B41)),Meldungen!B41&amp;";"&amp;Meldungen!C41&amp;";"&amp;Meldungen!D41&amp;";"&amp;TEXT(Meldungen!E41,"JJJJ-MM-TT")&amp;";;"&amp;'allg. Daten'!C$6&amp;";"&amp;IF(Meldungen!G41="ja",1,0)&amp;";100;"&amp;Meldungen!H41&amp;";200;"&amp;Meldungen!I41&amp;";400;"&amp;Meldungen!J41&amp;";50OF;"&amp;Meldungen!L41&amp;";WW;"&amp;Meldungen!M41&amp;";IUFS;"&amp;Meldungen!R41&amp;";WEIT;"&amp;Meldungen!S41&amp;";COAS;"&amp;Meldungen!U41&amp;";4X100;"&amp;IF(Meldungen!N41="","",Meldungen!N41&amp;";"&amp;Meldungen!O41)&amp;";4X400;"&amp;IF(Meldungen!P41="","",Meldungen!P41&amp;";"&amp;Meldungen!Q41),"")</f>
        <v/>
      </c>
    </row>
    <row r="36" spans="1:1" s="53" customFormat="1" ht="24.95" customHeight="1" x14ac:dyDescent="0.35">
      <c r="A36" s="62" t="str">
        <f>IF(NOT(ISBLANK(Meldungen!B42)),Meldungen!B42&amp;";"&amp;Meldungen!C42&amp;";"&amp;Meldungen!D42&amp;";"&amp;TEXT(Meldungen!E42,"JJJJ-MM-TT")&amp;";;"&amp;'allg. Daten'!C$6&amp;";"&amp;IF(Meldungen!G42="ja",1,0)&amp;";100;"&amp;Meldungen!H42&amp;";200;"&amp;Meldungen!I42&amp;";400;"&amp;Meldungen!J42&amp;";50OF;"&amp;Meldungen!L42&amp;";WW;"&amp;Meldungen!M42&amp;";IUFS;"&amp;Meldungen!R42&amp;";WEIT;"&amp;Meldungen!S42&amp;";COAS;"&amp;Meldungen!U42&amp;";4X100;"&amp;IF(Meldungen!N42="","",Meldungen!N42&amp;";"&amp;Meldungen!O42)&amp;";4X400;"&amp;IF(Meldungen!P42="","",Meldungen!P42&amp;";"&amp;Meldungen!Q42),"")</f>
        <v/>
      </c>
    </row>
    <row r="37" spans="1:1" s="53" customFormat="1" ht="24.95" customHeight="1" x14ac:dyDescent="0.35">
      <c r="A37" s="62" t="str">
        <f>IF(NOT(ISBLANK(Meldungen!B43)),Meldungen!B43&amp;";"&amp;Meldungen!C43&amp;";"&amp;Meldungen!D43&amp;";"&amp;TEXT(Meldungen!E43,"JJJJ-MM-TT")&amp;";;"&amp;'allg. Daten'!C$6&amp;";"&amp;IF(Meldungen!G43="ja",1,0)&amp;";100;"&amp;Meldungen!H43&amp;";200;"&amp;Meldungen!I43&amp;";400;"&amp;Meldungen!J43&amp;";50OF;"&amp;Meldungen!L43&amp;";WW;"&amp;Meldungen!M43&amp;";IUFS;"&amp;Meldungen!R43&amp;";WEIT;"&amp;Meldungen!S43&amp;";COAS;"&amp;Meldungen!U43&amp;";4X100;"&amp;IF(Meldungen!N43="","",Meldungen!N43&amp;";"&amp;Meldungen!O43)&amp;";4X400;"&amp;IF(Meldungen!P43="","",Meldungen!P43&amp;";"&amp;Meldungen!Q43),"")</f>
        <v/>
      </c>
    </row>
    <row r="38" spans="1:1" s="53" customFormat="1" ht="24.95" customHeight="1" x14ac:dyDescent="0.35">
      <c r="A38" s="62" t="str">
        <f>IF(NOT(ISBLANK(Meldungen!B44)),Meldungen!B44&amp;";"&amp;Meldungen!C44&amp;";"&amp;Meldungen!D44&amp;";"&amp;TEXT(Meldungen!E44,"JJJJ-MM-TT")&amp;";;"&amp;'allg. Daten'!C$6&amp;";"&amp;IF(Meldungen!G44="ja",1,0)&amp;";100;"&amp;Meldungen!H44&amp;";200;"&amp;Meldungen!I44&amp;";400;"&amp;Meldungen!J44&amp;";50OF;"&amp;Meldungen!L44&amp;";WW;"&amp;Meldungen!M44&amp;";IUFS;"&amp;Meldungen!R44&amp;";WEIT;"&amp;Meldungen!S44&amp;";COAS;"&amp;Meldungen!U44&amp;";4X100;"&amp;IF(Meldungen!N44="","",Meldungen!N44&amp;";"&amp;Meldungen!O44)&amp;";4X400;"&amp;IF(Meldungen!P44="","",Meldungen!P44&amp;";"&amp;Meldungen!Q44),"")</f>
        <v/>
      </c>
    </row>
    <row r="39" spans="1:1" s="53" customFormat="1" ht="24.95" customHeight="1" x14ac:dyDescent="0.35">
      <c r="A39" s="62" t="str">
        <f>IF(NOT(ISBLANK(Meldungen!B45)),Meldungen!B45&amp;";"&amp;Meldungen!C45&amp;";"&amp;Meldungen!D45&amp;";"&amp;TEXT(Meldungen!E45,"JJJJ-MM-TT")&amp;";;"&amp;'allg. Daten'!C$6&amp;";"&amp;IF(Meldungen!G45="ja",1,0)&amp;";100;"&amp;Meldungen!H45&amp;";200;"&amp;Meldungen!I45&amp;";400;"&amp;Meldungen!J45&amp;";50OF;"&amp;Meldungen!L45&amp;";WW;"&amp;Meldungen!M45&amp;";IUFS;"&amp;Meldungen!R45&amp;";WEIT;"&amp;Meldungen!S45&amp;";COAS;"&amp;Meldungen!U45&amp;";4X100;"&amp;IF(Meldungen!N45="","",Meldungen!N45&amp;";"&amp;Meldungen!O45)&amp;";4X400;"&amp;IF(Meldungen!P45="","",Meldungen!P45&amp;";"&amp;Meldungen!Q45),"")</f>
        <v/>
      </c>
    </row>
    <row r="40" spans="1:1" s="53" customFormat="1" ht="24.95" customHeight="1" x14ac:dyDescent="0.35">
      <c r="A40" s="62" t="str">
        <f>IF(NOT(ISBLANK(Meldungen!B46)),Meldungen!B46&amp;";"&amp;Meldungen!C46&amp;";"&amp;Meldungen!D46&amp;";"&amp;TEXT(Meldungen!E46,"JJJJ-MM-TT")&amp;";;"&amp;'allg. Daten'!C$6&amp;";"&amp;IF(Meldungen!G46="ja",1,0)&amp;";100;"&amp;Meldungen!H46&amp;";200;"&amp;Meldungen!I46&amp;";400;"&amp;Meldungen!J46&amp;";50OF;"&amp;Meldungen!L46&amp;";WW;"&amp;Meldungen!M46&amp;";IUFS;"&amp;Meldungen!R46&amp;";WEIT;"&amp;Meldungen!S46&amp;";COAS;"&amp;Meldungen!U46&amp;";4X100;"&amp;IF(Meldungen!N46="","",Meldungen!N46&amp;";"&amp;Meldungen!O46)&amp;";4X400;"&amp;IF(Meldungen!P46="","",Meldungen!P46&amp;";"&amp;Meldungen!Q46),"")</f>
        <v/>
      </c>
    </row>
    <row r="41" spans="1:1" s="53" customFormat="1" ht="24.95" customHeight="1" x14ac:dyDescent="0.35">
      <c r="A41" s="62" t="str">
        <f>IF(NOT(ISBLANK(Meldungen!B47)),Meldungen!B47&amp;";"&amp;Meldungen!C47&amp;";"&amp;Meldungen!D47&amp;";"&amp;TEXT(Meldungen!E47,"JJJJ-MM-TT")&amp;";;"&amp;'allg. Daten'!C$6&amp;";"&amp;IF(Meldungen!G47="ja",1,0)&amp;";100;"&amp;Meldungen!H47&amp;";200;"&amp;Meldungen!I47&amp;";400;"&amp;Meldungen!J47&amp;";50OF;"&amp;Meldungen!L47&amp;";WW;"&amp;Meldungen!M47&amp;";IUFS;"&amp;Meldungen!R47&amp;";WEIT;"&amp;Meldungen!S47&amp;";COAS;"&amp;Meldungen!U47&amp;";4X100;"&amp;IF(Meldungen!N47="","",Meldungen!N47&amp;";"&amp;Meldungen!O47)&amp;";4X400;"&amp;IF(Meldungen!P47="","",Meldungen!P47&amp;";"&amp;Meldungen!Q47),"")</f>
        <v/>
      </c>
    </row>
    <row r="42" spans="1:1" s="53" customFormat="1" ht="24.95" customHeight="1" x14ac:dyDescent="0.35">
      <c r="A42" s="62" t="str">
        <f>IF(NOT(ISBLANK(Meldungen!B48)),Meldungen!B48&amp;";"&amp;Meldungen!C48&amp;";"&amp;Meldungen!D48&amp;";"&amp;TEXT(Meldungen!E48,"JJJJ-MM-TT")&amp;";;"&amp;'allg. Daten'!C$6&amp;";"&amp;IF(Meldungen!G48="ja",1,0)&amp;";100;"&amp;Meldungen!H48&amp;";200;"&amp;Meldungen!I48&amp;";400;"&amp;Meldungen!J48&amp;";50OF;"&amp;Meldungen!L48&amp;";WW;"&amp;Meldungen!M48&amp;";IUFS;"&amp;Meldungen!R48&amp;";WEIT;"&amp;Meldungen!S48&amp;";COAS;"&amp;Meldungen!U48&amp;";4X100;"&amp;IF(Meldungen!N48="","",Meldungen!N48&amp;";"&amp;Meldungen!O48)&amp;";4X400;"&amp;IF(Meldungen!P48="","",Meldungen!P48&amp;";"&amp;Meldungen!Q48),"")</f>
        <v/>
      </c>
    </row>
    <row r="43" spans="1:1" s="53" customFormat="1" ht="24.95" customHeight="1" x14ac:dyDescent="0.35">
      <c r="A43" s="62" t="str">
        <f>IF(NOT(ISBLANK(Meldungen!B49)),Meldungen!B49&amp;";"&amp;Meldungen!C49&amp;";"&amp;Meldungen!D49&amp;";"&amp;TEXT(Meldungen!E49,"JJJJ-MM-TT")&amp;";;"&amp;'allg. Daten'!C$6&amp;";"&amp;IF(Meldungen!G49="ja",1,0)&amp;";100;"&amp;Meldungen!H49&amp;";200;"&amp;Meldungen!I49&amp;";400;"&amp;Meldungen!J49&amp;";50OF;"&amp;Meldungen!L49&amp;";WW;"&amp;Meldungen!M49&amp;";IUFS;"&amp;Meldungen!R49&amp;";WEIT;"&amp;Meldungen!S49&amp;";COAS;"&amp;Meldungen!U49&amp;";4X100;"&amp;IF(Meldungen!N49="","",Meldungen!N49&amp;";"&amp;Meldungen!O49)&amp;";4X400;"&amp;IF(Meldungen!P49="","",Meldungen!P49&amp;";"&amp;Meldungen!Q49),"")</f>
        <v/>
      </c>
    </row>
    <row r="44" spans="1:1" s="53" customFormat="1" ht="24.95" customHeight="1" x14ac:dyDescent="0.35">
      <c r="A44" s="62" t="str">
        <f>IF(NOT(ISBLANK(Meldungen!B50)),Meldungen!B50&amp;";"&amp;Meldungen!C50&amp;";"&amp;Meldungen!D50&amp;";"&amp;TEXT(Meldungen!E50,"JJJJ-MM-TT")&amp;";;"&amp;'allg. Daten'!C$6&amp;";"&amp;IF(Meldungen!G50="ja",1,0)&amp;";100;"&amp;Meldungen!H50&amp;";200;"&amp;Meldungen!I50&amp;";400;"&amp;Meldungen!J50&amp;";50OF;"&amp;Meldungen!L50&amp;";WW;"&amp;Meldungen!M50&amp;";IUFS;"&amp;Meldungen!R50&amp;";WEIT;"&amp;Meldungen!S50&amp;";COAS;"&amp;Meldungen!U50&amp;";4X100;"&amp;IF(Meldungen!N50="","",Meldungen!N50&amp;";"&amp;Meldungen!O50)&amp;";4X400;"&amp;IF(Meldungen!P50="","",Meldungen!P50&amp;";"&amp;Meldungen!Q50),"")</f>
        <v/>
      </c>
    </row>
    <row r="45" spans="1:1" s="53" customFormat="1" ht="24.95" customHeight="1" x14ac:dyDescent="0.35">
      <c r="A45" s="62" t="str">
        <f>IF(NOT(ISBLANK(Meldungen!B51)),Meldungen!B51&amp;";"&amp;Meldungen!C51&amp;";"&amp;Meldungen!D51&amp;";"&amp;TEXT(Meldungen!E51,"JJJJ-MM-TT")&amp;";;"&amp;'allg. Daten'!C$6&amp;";"&amp;IF(Meldungen!G51="ja",1,0)&amp;";100;"&amp;Meldungen!H51&amp;";200;"&amp;Meldungen!I51&amp;";400;"&amp;Meldungen!J51&amp;";50OF;"&amp;Meldungen!L51&amp;";WW;"&amp;Meldungen!M51&amp;";IUFS;"&amp;Meldungen!R51&amp;";WEIT;"&amp;Meldungen!S51&amp;";COAS;"&amp;Meldungen!U51&amp;";4X100;"&amp;IF(Meldungen!N51="","",Meldungen!N51&amp;";"&amp;Meldungen!O51)&amp;";4X400;"&amp;IF(Meldungen!P51="","",Meldungen!P51&amp;";"&amp;Meldungen!Q51),"")</f>
        <v/>
      </c>
    </row>
    <row r="46" spans="1:1" s="53" customFormat="1" ht="24.95" customHeight="1" x14ac:dyDescent="0.35">
      <c r="A46" s="62" t="str">
        <f>IF(NOT(ISBLANK(Meldungen!B52)),Meldungen!B52&amp;";"&amp;Meldungen!C52&amp;";"&amp;Meldungen!D52&amp;";"&amp;TEXT(Meldungen!E52,"JJJJ-MM-TT")&amp;";;"&amp;'allg. Daten'!C$6&amp;";"&amp;IF(Meldungen!G52="ja",1,0)&amp;";100;"&amp;Meldungen!H52&amp;";200;"&amp;Meldungen!I52&amp;";400;"&amp;Meldungen!J52&amp;";50OF;"&amp;Meldungen!L52&amp;";WW;"&amp;Meldungen!M52&amp;";IUFS;"&amp;Meldungen!R52&amp;";WEIT;"&amp;Meldungen!S52&amp;";COAS;"&amp;Meldungen!U52&amp;";4X100;"&amp;IF(Meldungen!N52="","",Meldungen!N52&amp;";"&amp;Meldungen!O52)&amp;";4X400;"&amp;IF(Meldungen!P52="","",Meldungen!P52&amp;";"&amp;Meldungen!Q52),"")</f>
        <v/>
      </c>
    </row>
    <row r="47" spans="1:1" s="53" customFormat="1" ht="24.95" customHeight="1" x14ac:dyDescent="0.35">
      <c r="A47" s="62" t="str">
        <f>IF(NOT(ISBLANK(Meldungen!B53)),Meldungen!B53&amp;";"&amp;Meldungen!C53&amp;";"&amp;Meldungen!D53&amp;";"&amp;TEXT(Meldungen!E53,"JJJJ-MM-TT")&amp;";;"&amp;'allg. Daten'!C$6&amp;";"&amp;IF(Meldungen!G53="ja",1,0)&amp;";100;"&amp;Meldungen!H53&amp;";200;"&amp;Meldungen!I53&amp;";400;"&amp;Meldungen!J53&amp;";50OF;"&amp;Meldungen!L53&amp;";WW;"&amp;Meldungen!M53&amp;";IUFS;"&amp;Meldungen!R53&amp;";WEIT;"&amp;Meldungen!S53&amp;";COAS;"&amp;Meldungen!U53&amp;";4X100;"&amp;IF(Meldungen!N53="","",Meldungen!N53&amp;";"&amp;Meldungen!O53)&amp;";4X400;"&amp;IF(Meldungen!P53="","",Meldungen!P53&amp;";"&amp;Meldungen!Q53),"")</f>
        <v/>
      </c>
    </row>
    <row r="48" spans="1:1" s="53" customFormat="1" ht="24.95" customHeight="1" x14ac:dyDescent="0.35">
      <c r="A48" s="62" t="str">
        <f>IF(NOT(ISBLANK(Meldungen!B54)),Meldungen!B54&amp;";"&amp;Meldungen!C54&amp;";"&amp;Meldungen!D54&amp;";"&amp;TEXT(Meldungen!E54,"JJJJ-MM-TT")&amp;";;"&amp;'allg. Daten'!C$6&amp;";"&amp;IF(Meldungen!G54="ja",1,0)&amp;";100;"&amp;Meldungen!H54&amp;";200;"&amp;Meldungen!I54&amp;";400;"&amp;Meldungen!J54&amp;";50OF;"&amp;Meldungen!L54&amp;";WW;"&amp;Meldungen!M54&amp;";IUFS;"&amp;Meldungen!R54&amp;";WEIT;"&amp;Meldungen!S54&amp;";COAS;"&amp;Meldungen!U54&amp;";4X100;"&amp;IF(Meldungen!N54="","",Meldungen!N54&amp;";"&amp;Meldungen!O54)&amp;";4X400;"&amp;IF(Meldungen!P54="","",Meldungen!P54&amp;";"&amp;Meldungen!Q54),"")</f>
        <v/>
      </c>
    </row>
    <row r="49" spans="1:1" s="53" customFormat="1" ht="24.95" customHeight="1" x14ac:dyDescent="0.35">
      <c r="A49" s="62" t="str">
        <f>IF(NOT(ISBLANK(Meldungen!B55)),Meldungen!B55&amp;";"&amp;Meldungen!C55&amp;";"&amp;Meldungen!D55&amp;";"&amp;TEXT(Meldungen!E55,"JJJJ-MM-TT")&amp;";;"&amp;'allg. Daten'!C$6&amp;";"&amp;IF(Meldungen!G55="ja",1,0)&amp;";100;"&amp;Meldungen!H55&amp;";200;"&amp;Meldungen!I55&amp;";400;"&amp;Meldungen!J55&amp;";50OF;"&amp;Meldungen!L55&amp;";WW;"&amp;Meldungen!M55&amp;";IUFS;"&amp;Meldungen!R55&amp;";WEIT;"&amp;Meldungen!S55&amp;";COAS;"&amp;Meldungen!U55&amp;";4X100;"&amp;IF(Meldungen!N55="","",Meldungen!N55&amp;";"&amp;Meldungen!O55)&amp;";4X400;"&amp;IF(Meldungen!P55="","",Meldungen!P55&amp;";"&amp;Meldungen!Q55),"")</f>
        <v/>
      </c>
    </row>
    <row r="50" spans="1:1" s="53" customFormat="1" ht="24.95" customHeight="1" x14ac:dyDescent="0.35">
      <c r="A50" s="62" t="str">
        <f>IF(NOT(ISBLANK(Meldungen!B56)),Meldungen!B56&amp;";"&amp;Meldungen!C56&amp;";"&amp;Meldungen!D56&amp;";"&amp;TEXT(Meldungen!E56,"JJJJ-MM-TT")&amp;";;"&amp;'allg. Daten'!C$6&amp;";"&amp;IF(Meldungen!G56="ja",1,0)&amp;";100;"&amp;Meldungen!H56&amp;";200;"&amp;Meldungen!I56&amp;";400;"&amp;Meldungen!J56&amp;";50OF;"&amp;Meldungen!L56&amp;";WW;"&amp;Meldungen!M56&amp;";IUFS;"&amp;Meldungen!R56&amp;";WEIT;"&amp;Meldungen!S56&amp;";COAS;"&amp;Meldungen!U56&amp;";4X100;"&amp;IF(Meldungen!N56="","",Meldungen!N56&amp;";"&amp;Meldungen!O56)&amp;";4X400;"&amp;IF(Meldungen!P56="","",Meldungen!P56&amp;";"&amp;Meldungen!Q56),"")</f>
        <v/>
      </c>
    </row>
    <row r="51" spans="1:1" ht="15" x14ac:dyDescent="0.25">
      <c r="A51" s="64" t="s">
        <v>33</v>
      </c>
    </row>
    <row r="52" spans="1:1" ht="15" x14ac:dyDescent="0.25">
      <c r="A52" s="64" t="s">
        <v>33</v>
      </c>
    </row>
    <row r="53" spans="1:1" ht="15" x14ac:dyDescent="0.25">
      <c r="A53" s="64"/>
    </row>
  </sheetData>
  <sheetProtection algorithmName="SHA-512" hashValue="a/9Jo+KsJDjE8qXb0O0FRaeZx1dwkzbCaJ5IMcFfxDcEX6LxuaS5EgS5azq10Q4jzRSILCStLO61qFDvyLKAeA==" saltValue="7dtoYy2x2cFURPLT/MXb/g==" spinCount="100000" sheet="1" objects="1" scenarios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allg. Daten</vt:lpstr>
      <vt:lpstr>Meldungen</vt:lpstr>
      <vt:lpstr>Helfer</vt:lpstr>
      <vt:lpstr>Zusammenfassung</vt:lpstr>
      <vt:lpstr>Intern</vt:lpstr>
      <vt:lpstr>'allg. Daten'!Druckbereich</vt:lpstr>
      <vt:lpstr>Helfer!Druckbereich</vt:lpstr>
      <vt:lpstr>Meldungen!Druckbereich</vt:lpstr>
      <vt:lpstr>Meldungen!Drucktitel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Ingrid Kreuzer</cp:lastModifiedBy>
  <cp:lastPrinted>2024-04-22T05:24:16Z</cp:lastPrinted>
  <dcterms:created xsi:type="dcterms:W3CDTF">2023-02-25T14:13:18Z</dcterms:created>
  <dcterms:modified xsi:type="dcterms:W3CDTF">2024-04-28T16:25:00Z</dcterms:modified>
</cp:coreProperties>
</file>